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01\share\file\13 財務経営課\新財政課\ホームページ掲載関係\公営企業経営比較分析表\H28決算（H29公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AL8" i="4" s="1"/>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P10" i="4"/>
  <c r="I10" i="4"/>
  <c r="AT8" i="4"/>
  <c r="P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<sst xmlns="http://schemas.openxmlformats.org/spreadsheetml/2006/main" count="245" uniqueCount="126">
  <si>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</si>
  <si>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</si>
  <si>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</si>
  <si>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</si>
  <si>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</si>
  <si>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</si>
  <si>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</si>
  <si>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</si>
  <si>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</si>
  <si>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</si>
  <si>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</si>
  <si>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</si>
  <si>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</si>
  <si>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</si>
  <si>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</si>
  <si>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</si>
  <si>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</si>
  <si>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</si>
  <si>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</si>
  <si>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</si>
  <si>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</si>
  <si>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</si>
  <si>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</si>
  <si>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</si>
  <si>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</si>
  <si>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</si>
  <si>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</si>
  <si>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</si>
  <si>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</si>
  <si>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</si>
  <si>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</si>
  <si>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</si>
  <si>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</si>
  <si>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</si>
  <si>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</si>
  <si>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</si>
  <si>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</si>
  <si>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</si>
  <si>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</si>
  <si>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</si>
  <si>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</si>
  <si>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</si>
  <si>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</si>
  <si>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</si>
  <si>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</si>
  <si>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</si>
  <si>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</si>
  <si>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</si>
  <si>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</si>
  <si>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</si>
  <si>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</si>
  <si>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</si>
  <si>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</si>
  <si>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</si>
  <si>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</si>
  <si>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</si>
  <si>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</si>
  <si>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</si>
  <si>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</si>
  <si>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</si>
  <si>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</si>
  <si>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</si>
  <si>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</si>
  <si>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</si>
  <si>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</si>
  <si>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</si>
  <si>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</si>
  <si>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</si>
  <si>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</si>
  <si>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</si>
  <si>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</si>
  <si>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</si>
  <si>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</si>
  <si>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</si>
  <si>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</si>
  <si>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</si>
  <si>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</si>
  <si>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</si>
  <si>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</si>
  <si>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</si>
  <si>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</si>
  <si>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</si>
  <si>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</si>
  <si>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</si>
  <si>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</si>
  <si>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</si>
  <si>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</si>
  <si>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</si>
  <si>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</si>
  <si>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</si>
  <si>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</si>
  <si>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</si>
  <si>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</si>
  <si>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</si>
  <si>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</si>
  <si>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</si>
  <si>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</si>
  <si>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</si>
  <si>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</si>
  <si>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</si>
  <si>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</si>
  <si>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</si>
  <si>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</si>
  <si>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</si>
  <si>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</si>
  <si>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</si>
  <si>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</si>
  <si>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</si>
  <si>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</si>
  <si>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</si>
  <si>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甲州市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</si>
  <si>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</si>
  <si>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</si>
  <si>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</si>
  <si>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</si>
  <si>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</si>
  <si>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</si>
  <si>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</si>
  <si>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</si>
  <si>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</si>
  <si>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</si>
  <si>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</si>
  <si>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100％に達しておらず、単年度の収支が赤字であることを示している。前年と比べるとやや悪化しているため、今後は一層の経費節減・下水道接続加入促進・下水道料金の増額等の経営改善に向けた取組を行っていく必要がある。
④企業債残高対事業規模比率は、類似団体と比較すると低い水準を示している。甲州市の場合、まだ施設更新の段階に差し掛かっていないため、投資規模が少なくなっていることが影響していると考えられる。今後、施設更新による投資規模の増大を踏まえて、料金水準の見直しをする必要がある。
⑤経費回収率は、100％を下回っており、料金収益では汚水処理費用を賄えていないことを示している。下水道料金の引き上げを行い、適切な料金収入を確保することや、更なる経費削減が必要である。
⑥汚水処理原価は、類似団体並みの水準となった前年度より17円近く上がり、類似団体平均値を超えた。今後はより一層経常費用を抑え、接続率を向上させることにより改善していく必要がある。
⑧水洗化率については、100％に達していない。水質保全の観点からも、使用料収入を増大させるためにも、水洗化率を向上させていくことが必要であるが、今後の管渠整備においては費用対効果を検証し整備費用の適正化を行っていくことが必要となる。</t>
    <rPh sb="42" eb="44">
      <t>ゼンネン</t>
    </rPh>
    <rPh sb="45" eb="46">
      <t>クラ</t>
    </rPh>
    <rPh sb="51" eb="53">
      <t>アッカ</t>
    </rPh>
    <rPh sb="63" eb="65">
      <t>イッソウ</t>
    </rPh>
    <rPh sb="327" eb="328">
      <t>サラ</t>
    </rPh>
    <rPh sb="330" eb="332">
      <t>ケイヒ</t>
    </rPh>
    <rPh sb="332" eb="334">
      <t>サクゲン</t>
    </rPh>
    <rPh sb="335" eb="337">
      <t>ヒツヨウ</t>
    </rPh>
    <rPh sb="364" eb="365">
      <t>ゼン</t>
    </rPh>
    <rPh sb="372" eb="373">
      <t>チカ</t>
    </rPh>
    <rPh sb="374" eb="375">
      <t>ア</t>
    </rPh>
    <rPh sb="378" eb="380">
      <t>ルイジ</t>
    </rPh>
    <rPh sb="380" eb="382">
      <t>ダンタイ</t>
    </rPh>
    <rPh sb="382" eb="384">
      <t>ヘイキン</t>
    </rPh>
    <rPh sb="384" eb="385">
      <t>チ</t>
    </rPh>
    <rPh sb="386" eb="387">
      <t>コ</t>
    </rPh>
    <rPh sb="395" eb="397">
      <t>イッソウ</t>
    </rPh>
    <rPh sb="405" eb="407">
      <t>セツゾク</t>
    </rPh>
    <rPh sb="407" eb="408">
      <t>リツ</t>
    </rPh>
    <rPh sb="409" eb="411">
      <t>コウジョウ</t>
    </rPh>
    <rPh sb="504" eb="506">
      <t>コンゴ</t>
    </rPh>
    <rPh sb="507" eb="509">
      <t>カンキョ</t>
    </rPh>
    <rPh sb="509" eb="511">
      <t>セイビ</t>
    </rPh>
    <rPh sb="516" eb="518">
      <t>ヒヨウ</t>
    </rPh>
    <rPh sb="518" eb="519">
      <t>タイ</t>
    </rPh>
    <rPh sb="519" eb="521">
      <t>コウカ</t>
    </rPh>
    <rPh sb="522" eb="524">
      <t>ケンショウ</t>
    </rPh>
    <rPh sb="525" eb="527">
      <t>セイビ</t>
    </rPh>
    <rPh sb="527" eb="529">
      <t>ヒヨウ</t>
    </rPh>
    <rPh sb="530" eb="533">
      <t>テキセイカ</t>
    </rPh>
    <rPh sb="534" eb="535">
      <t>オコナ</t>
    </rPh>
    <rPh sb="542" eb="544">
      <t>ヒツヨウ</t>
    </rPh>
    <phoneticPr fontId="4"/>
  </si>
  <si>
    <t>現在の収支の状態は、一般会計からの繰入金に依存するところが大きく、健全とは言い難い。今後、人口減少等により、下水道料金収入や受益者負担金収入の減少が予想され、また、管渠の更新の必要が出てくることで経常費用が増加が予想される。ストックマネジメント計画の策定や土地利用に合った効率的な生活排水処理を検討することにより、優先順位を付けた、最小投資による最大成果を目指していく。</t>
    <phoneticPr fontId="4"/>
  </si>
  <si>
    <t>本市の公共下水道事業は、昭和54年度から行われている。既に128.3kmの管渠が布設済みだが、その中でもっとも古いものは施工から36年を経ている。現在は、管渠の状況は良好だが、今後の老朽化を踏まえて、ストックマネジメント計画を策定し、優先順位をつけて更新を行っていく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</si>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</sst>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6F-4957-968B-B785F04120F0}"/>
            </c:ext>
          </c:extLst>
        </c:ser>
        <c:dLbls>
          <c:showLegendKey val="0"/>
          <c:showVal val="0"/>
          <c:showCatName val="0"/>
          <c:showSerName val="0"/>
          <c:showPercent val="0"/>
          <c:showBubbleSize val="0"/>
        </c:dLbls>
        <c:gapWidth val="150"/>
        <c:axId val="103760256"/>
        <c:axId val="1037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0.15</c:v>
                </c:pt>
                <c:pt idx="4">
                  <c:v>0.1</c:v>
                </c:pt>
              </c:numCache>
            </c:numRef>
          </c:val>
          <c:smooth val="0"/>
          <c:extLst>
            <c:ext xmlns:c16="http://schemas.microsoft.com/office/drawing/2014/chart" uri="{C3380CC4-5D6E-409C-BE32-E72D297353CC}">
              <c16:uniqueId val="{00000001-2D6F-4957-968B-B785F04120F0}"/>
            </c:ext>
          </c:extLst>
        </c:ser>
        <c:dLbls>
          <c:showLegendKey val="0"/>
          <c:showVal val="0"/>
          <c:showCatName val="0"/>
          <c:showSerName val="0"/>
          <c:showPercent val="0"/>
          <c:showBubbleSize val="0"/>
        </c:dLbls>
        <c:marker val="1"/>
        <c:smooth val="0"/>
        <c:axId val="103760256"/>
        <c:axId val="103762176"/>
      </c:lineChart>
      <c:dateAx>
        <c:axId val="103760256"/>
        <c:scaling>
          <c:orientation val="minMax"/>
        </c:scaling>
        <c:delete val="1"/>
        <c:axPos val="b"/>
        <c:numFmt formatCode="ge" sourceLinked="1"/>
        <c:majorTickMark val="none"/>
        <c:minorTickMark val="none"/>
        <c:tickLblPos val="none"/>
        <c:crossAx val="103762176"/>
        <c:crosses val="autoZero"/>
        <c:auto val="1"/>
        <c:lblOffset val="100"/>
        <c:baseTimeUnit val="years"/>
      </c:dateAx>
      <c:valAx>
        <c:axId val="1037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2E-44CB-8646-36D4100B9CAB}"/>
            </c:ext>
          </c:extLst>
        </c:ser>
        <c:dLbls>
          <c:showLegendKey val="0"/>
          <c:showVal val="0"/>
          <c:showCatName val="0"/>
          <c:showSerName val="0"/>
          <c:showPercent val="0"/>
          <c:showBubbleSize val="0"/>
        </c:dLbls>
        <c:gapWidth val="150"/>
        <c:axId val="109624320"/>
        <c:axId val="1096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49.39</c:v>
                </c:pt>
                <c:pt idx="4">
                  <c:v>49.25</c:v>
                </c:pt>
              </c:numCache>
            </c:numRef>
          </c:val>
          <c:smooth val="0"/>
          <c:extLst>
            <c:ext xmlns:c16="http://schemas.microsoft.com/office/drawing/2014/chart" uri="{C3380CC4-5D6E-409C-BE32-E72D297353CC}">
              <c16:uniqueId val="{00000001-8B2E-44CB-8646-36D4100B9CAB}"/>
            </c:ext>
          </c:extLst>
        </c:ser>
        <c:dLbls>
          <c:showLegendKey val="0"/>
          <c:showVal val="0"/>
          <c:showCatName val="0"/>
          <c:showSerName val="0"/>
          <c:showPercent val="0"/>
          <c:showBubbleSize val="0"/>
        </c:dLbls>
        <c:marker val="1"/>
        <c:smooth val="0"/>
        <c:axId val="109624320"/>
        <c:axId val="109630592"/>
      </c:lineChart>
      <c:dateAx>
        <c:axId val="109624320"/>
        <c:scaling>
          <c:orientation val="minMax"/>
        </c:scaling>
        <c:delete val="1"/>
        <c:axPos val="b"/>
        <c:numFmt formatCode="ge" sourceLinked="1"/>
        <c:majorTickMark val="none"/>
        <c:minorTickMark val="none"/>
        <c:tickLblPos val="none"/>
        <c:crossAx val="109630592"/>
        <c:crosses val="autoZero"/>
        <c:auto val="1"/>
        <c:lblOffset val="100"/>
        <c:baseTimeUnit val="years"/>
      </c:dateAx>
      <c:valAx>
        <c:axId val="1096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82.71</c:v>
                </c:pt>
                <c:pt idx="1">
                  <c:v>83.75</c:v>
                </c:pt>
                <c:pt idx="2">
                  <c:v>84.76</c:v>
                </c:pt>
                <c:pt idx="3">
                  <c:v>85.34</c:v>
                </c:pt>
                <c:pt idx="4">
                  <c:v>86.1</c:v>
                </c:pt>
              </c:numCache>
            </c:numRef>
          </c:val>
          <c:extLst>
            <c:ext xmlns:c16="http://schemas.microsoft.com/office/drawing/2014/chart" uri="{C3380CC4-5D6E-409C-BE32-E72D297353CC}">
              <c16:uniqueId val="{00000000-2B7E-4CE1-BC6A-75A6C32C1673}"/>
            </c:ext>
          </c:extLst>
        </c:ser>
        <c:dLbls>
          <c:showLegendKey val="0"/>
          <c:showVal val="0"/>
          <c:showCatName val="0"/>
          <c:showSerName val="0"/>
          <c:showPercent val="0"/>
          <c:showBubbleSize val="0"/>
        </c:dLbls>
        <c:gapWidth val="150"/>
        <c:axId val="109673856"/>
        <c:axId val="1096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83.96</c:v>
                </c:pt>
                <c:pt idx="4">
                  <c:v>84.12</c:v>
                </c:pt>
              </c:numCache>
            </c:numRef>
          </c:val>
          <c:smooth val="0"/>
          <c:extLst>
            <c:ext xmlns:c16="http://schemas.microsoft.com/office/drawing/2014/chart" uri="{C3380CC4-5D6E-409C-BE32-E72D297353CC}">
              <c16:uniqueId val="{00000001-2B7E-4CE1-BC6A-75A6C32C1673}"/>
            </c:ext>
          </c:extLst>
        </c:ser>
        <c:dLbls>
          <c:showLegendKey val="0"/>
          <c:showVal val="0"/>
          <c:showCatName val="0"/>
          <c:showSerName val="0"/>
          <c:showPercent val="0"/>
          <c:showBubbleSize val="0"/>
        </c:dLbls>
        <c:marker val="1"/>
        <c:smooth val="0"/>
        <c:axId val="109673856"/>
        <c:axId val="109676032"/>
      </c:lineChart>
      <c:dateAx>
        <c:axId val="109673856"/>
        <c:scaling>
          <c:orientation val="minMax"/>
        </c:scaling>
        <c:delete val="1"/>
        <c:axPos val="b"/>
        <c:numFmt formatCode="ge" sourceLinked="1"/>
        <c:majorTickMark val="none"/>
        <c:minorTickMark val="none"/>
        <c:tickLblPos val="none"/>
        <c:crossAx val="109676032"/>
        <c:crosses val="autoZero"/>
        <c:auto val="1"/>
        <c:lblOffset val="100"/>
        <c:baseTimeUnit val="years"/>
      </c:dateAx>
      <c:valAx>
        <c:axId val="1096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54.68</c:v>
                </c:pt>
                <c:pt idx="1">
                  <c:v>52.52</c:v>
                </c:pt>
                <c:pt idx="2">
                  <c:v>46.61</c:v>
                </c:pt>
                <c:pt idx="3">
                  <c:v>48.37</c:v>
                </c:pt>
                <c:pt idx="4">
                  <c:v>47.39</c:v>
                </c:pt>
              </c:numCache>
            </c:numRef>
          </c:val>
          <c:extLst>
            <c:ext xmlns:c16="http://schemas.microsoft.com/office/drawing/2014/chart" uri="{C3380CC4-5D6E-409C-BE32-E72D297353CC}">
              <c16:uniqueId val="{00000000-C3BD-483A-BE21-10C019787F95}"/>
            </c:ext>
          </c:extLst>
        </c:ser>
        <c:dLbls>
          <c:showLegendKey val="0"/>
          <c:showVal val="0"/>
          <c:showCatName val="0"/>
          <c:showSerName val="0"/>
          <c:showPercent val="0"/>
          <c:showBubbleSize val="0"/>
        </c:dLbls>
        <c:gapWidth val="150"/>
        <c:axId val="103804928"/>
        <c:axId val="1038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BD-483A-BE21-10C019787F95}"/>
            </c:ext>
          </c:extLst>
        </c:ser>
        <c:dLbls>
          <c:showLegendKey val="0"/>
          <c:showVal val="0"/>
          <c:showCatName val="0"/>
          <c:showSerName val="0"/>
          <c:showPercent val="0"/>
          <c:showBubbleSize val="0"/>
        </c:dLbls>
        <c:marker val="1"/>
        <c:smooth val="0"/>
        <c:axId val="103804928"/>
        <c:axId val="103806848"/>
      </c:lineChart>
      <c:dateAx>
        <c:axId val="103804928"/>
        <c:scaling>
          <c:orientation val="minMax"/>
        </c:scaling>
        <c:delete val="1"/>
        <c:axPos val="b"/>
        <c:numFmt formatCode="ge" sourceLinked="1"/>
        <c:majorTickMark val="none"/>
        <c:minorTickMark val="none"/>
        <c:tickLblPos val="none"/>
        <c:crossAx val="103806848"/>
        <c:crosses val="autoZero"/>
        <c:auto val="1"/>
        <c:lblOffset val="100"/>
        <c:baseTimeUnit val="years"/>
      </c:dateAx>
      <c:valAx>
        <c:axId val="1038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3B-4C10-ADE3-7625D065D298}"/>
            </c:ext>
          </c:extLst>
        </c:ser>
        <c:dLbls>
          <c:showLegendKey val="0"/>
          <c:showVal val="0"/>
          <c:showCatName val="0"/>
          <c:showSerName val="0"/>
          <c:showPercent val="0"/>
          <c:showBubbleSize val="0"/>
        </c:dLbls>
        <c:gapWidth val="150"/>
        <c:axId val="103399808"/>
        <c:axId val="1034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3B-4C10-ADE3-7625D065D298}"/>
            </c:ext>
          </c:extLst>
        </c:ser>
        <c:dLbls>
          <c:showLegendKey val="0"/>
          <c:showVal val="0"/>
          <c:showCatName val="0"/>
          <c:showSerName val="0"/>
          <c:showPercent val="0"/>
          <c:showBubbleSize val="0"/>
        </c:dLbls>
        <c:marker val="1"/>
        <c:smooth val="0"/>
        <c:axId val="103399808"/>
        <c:axId val="103401728"/>
      </c:lineChart>
      <c:dateAx>
        <c:axId val="103399808"/>
        <c:scaling>
          <c:orientation val="minMax"/>
        </c:scaling>
        <c:delete val="1"/>
        <c:axPos val="b"/>
        <c:numFmt formatCode="ge" sourceLinked="1"/>
        <c:majorTickMark val="none"/>
        <c:minorTickMark val="none"/>
        <c:tickLblPos val="none"/>
        <c:crossAx val="103401728"/>
        <c:crosses val="autoZero"/>
        <c:auto val="1"/>
        <c:lblOffset val="100"/>
        <c:baseTimeUnit val="years"/>
      </c:dateAx>
      <c:valAx>
        <c:axId val="1034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23-409B-959E-36C4C42C725A}"/>
            </c:ext>
          </c:extLst>
        </c:ser>
        <c:dLbls>
          <c:showLegendKey val="0"/>
          <c:showVal val="0"/>
          <c:showCatName val="0"/>
          <c:showSerName val="0"/>
          <c:showPercent val="0"/>
          <c:showBubbleSize val="0"/>
        </c:dLbls>
        <c:gapWidth val="150"/>
        <c:axId val="103887616"/>
        <c:axId val="1038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23-409B-959E-36C4C42C725A}"/>
            </c:ext>
          </c:extLst>
        </c:ser>
        <c:dLbls>
          <c:showLegendKey val="0"/>
          <c:showVal val="0"/>
          <c:showCatName val="0"/>
          <c:showSerName val="0"/>
          <c:showPercent val="0"/>
          <c:showBubbleSize val="0"/>
        </c:dLbls>
        <c:marker val="1"/>
        <c:smooth val="0"/>
        <c:axId val="103887616"/>
        <c:axId val="103889536"/>
      </c:lineChart>
      <c:dateAx>
        <c:axId val="103887616"/>
        <c:scaling>
          <c:orientation val="minMax"/>
        </c:scaling>
        <c:delete val="1"/>
        <c:axPos val="b"/>
        <c:numFmt formatCode="ge" sourceLinked="1"/>
        <c:majorTickMark val="none"/>
        <c:minorTickMark val="none"/>
        <c:tickLblPos val="none"/>
        <c:crossAx val="103889536"/>
        <c:crosses val="autoZero"/>
        <c:auto val="1"/>
        <c:lblOffset val="100"/>
        <c:baseTimeUnit val="years"/>
      </c:dateAx>
      <c:valAx>
        <c:axId val="1038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25-42F9-9F46-E2AC6FE48A3E}"/>
            </c:ext>
          </c:extLst>
        </c:ser>
        <c:dLbls>
          <c:showLegendKey val="0"/>
          <c:showVal val="0"/>
          <c:showCatName val="0"/>
          <c:showSerName val="0"/>
          <c:showPercent val="0"/>
          <c:showBubbleSize val="0"/>
        </c:dLbls>
        <c:gapWidth val="150"/>
        <c:axId val="103931264"/>
        <c:axId val="1094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25-42F9-9F46-E2AC6FE48A3E}"/>
            </c:ext>
          </c:extLst>
        </c:ser>
        <c:dLbls>
          <c:showLegendKey val="0"/>
          <c:showVal val="0"/>
          <c:showCatName val="0"/>
          <c:showSerName val="0"/>
          <c:showPercent val="0"/>
          <c:showBubbleSize val="0"/>
        </c:dLbls>
        <c:marker val="1"/>
        <c:smooth val="0"/>
        <c:axId val="103931264"/>
        <c:axId val="109446656"/>
      </c:lineChart>
      <c:dateAx>
        <c:axId val="103931264"/>
        <c:scaling>
          <c:orientation val="minMax"/>
        </c:scaling>
        <c:delete val="1"/>
        <c:axPos val="b"/>
        <c:numFmt formatCode="ge" sourceLinked="1"/>
        <c:majorTickMark val="none"/>
        <c:minorTickMark val="none"/>
        <c:tickLblPos val="none"/>
        <c:crossAx val="109446656"/>
        <c:crosses val="autoZero"/>
        <c:auto val="1"/>
        <c:lblOffset val="100"/>
        <c:baseTimeUnit val="years"/>
      </c:dateAx>
      <c:valAx>
        <c:axId val="1094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83-42C9-ACAC-035B5D8F9C6F}"/>
            </c:ext>
          </c:extLst>
        </c:ser>
        <c:dLbls>
          <c:showLegendKey val="0"/>
          <c:showVal val="0"/>
          <c:showCatName val="0"/>
          <c:showSerName val="0"/>
          <c:showPercent val="0"/>
          <c:showBubbleSize val="0"/>
        </c:dLbls>
        <c:gapWidth val="150"/>
        <c:axId val="109483904"/>
        <c:axId val="10949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83-42C9-ACAC-035B5D8F9C6F}"/>
            </c:ext>
          </c:extLst>
        </c:ser>
        <c:dLbls>
          <c:showLegendKey val="0"/>
          <c:showVal val="0"/>
          <c:showCatName val="0"/>
          <c:showSerName val="0"/>
          <c:showPercent val="0"/>
          <c:showBubbleSize val="0"/>
        </c:dLbls>
        <c:marker val="1"/>
        <c:smooth val="0"/>
        <c:axId val="109483904"/>
        <c:axId val="109490176"/>
      </c:lineChart>
      <c:dateAx>
        <c:axId val="109483904"/>
        <c:scaling>
          <c:orientation val="minMax"/>
        </c:scaling>
        <c:delete val="1"/>
        <c:axPos val="b"/>
        <c:numFmt formatCode="ge" sourceLinked="1"/>
        <c:majorTickMark val="none"/>
        <c:minorTickMark val="none"/>
        <c:tickLblPos val="none"/>
        <c:crossAx val="109490176"/>
        <c:crosses val="autoZero"/>
        <c:auto val="1"/>
        <c:lblOffset val="100"/>
        <c:baseTimeUnit val="years"/>
      </c:dateAx>
      <c:valAx>
        <c:axId val="1094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839.53</c:v>
                </c:pt>
                <c:pt idx="1">
                  <c:v>670.22</c:v>
                </c:pt>
                <c:pt idx="2">
                  <c:v>657.61</c:v>
                </c:pt>
                <c:pt idx="3">
                  <c:v>572.41999999999996</c:v>
                </c:pt>
                <c:pt idx="4">
                  <c:v>498.68</c:v>
                </c:pt>
              </c:numCache>
            </c:numRef>
          </c:val>
          <c:extLst>
            <c:ext xmlns:c16="http://schemas.microsoft.com/office/drawing/2014/chart" uri="{C3380CC4-5D6E-409C-BE32-E72D297353CC}">
              <c16:uniqueId val="{00000000-6382-4EC0-92AC-69B915EEDDAB}"/>
            </c:ext>
          </c:extLst>
        </c:ser>
        <c:dLbls>
          <c:showLegendKey val="0"/>
          <c:showVal val="0"/>
          <c:showCatName val="0"/>
          <c:showSerName val="0"/>
          <c:showPercent val="0"/>
          <c:showBubbleSize val="0"/>
        </c:dLbls>
        <c:gapWidth val="150"/>
        <c:axId val="113191168"/>
        <c:axId val="1131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1162.3599999999999</c:v>
                </c:pt>
                <c:pt idx="4">
                  <c:v>1047.6500000000001</c:v>
                </c:pt>
              </c:numCache>
            </c:numRef>
          </c:val>
          <c:smooth val="0"/>
          <c:extLst>
            <c:ext xmlns:c16="http://schemas.microsoft.com/office/drawing/2014/chart" uri="{C3380CC4-5D6E-409C-BE32-E72D297353CC}">
              <c16:uniqueId val="{00000001-6382-4EC0-92AC-69B915EEDDAB}"/>
            </c:ext>
          </c:extLst>
        </c:ser>
        <c:dLbls>
          <c:showLegendKey val="0"/>
          <c:showVal val="0"/>
          <c:showCatName val="0"/>
          <c:showSerName val="0"/>
          <c:showPercent val="0"/>
          <c:showBubbleSize val="0"/>
        </c:dLbls>
        <c:marker val="1"/>
        <c:smooth val="0"/>
        <c:axId val="113191168"/>
        <c:axId val="113193344"/>
      </c:lineChart>
      <c:dateAx>
        <c:axId val="113191168"/>
        <c:scaling>
          <c:orientation val="minMax"/>
        </c:scaling>
        <c:delete val="1"/>
        <c:axPos val="b"/>
        <c:numFmt formatCode="ge" sourceLinked="1"/>
        <c:majorTickMark val="none"/>
        <c:minorTickMark val="none"/>
        <c:tickLblPos val="none"/>
        <c:crossAx val="113193344"/>
        <c:crosses val="autoZero"/>
        <c:auto val="1"/>
        <c:lblOffset val="100"/>
        <c:baseTimeUnit val="years"/>
      </c:dateAx>
      <c:valAx>
        <c:axId val="1131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34.950000000000003</c:v>
                </c:pt>
                <c:pt idx="1">
                  <c:v>35.49</c:v>
                </c:pt>
                <c:pt idx="2">
                  <c:v>29.49</c:v>
                </c:pt>
                <c:pt idx="3">
                  <c:v>42.92</c:v>
                </c:pt>
                <c:pt idx="4">
                  <c:v>44.55</c:v>
                </c:pt>
              </c:numCache>
            </c:numRef>
          </c:val>
          <c:extLst>
            <c:ext xmlns:c16="http://schemas.microsoft.com/office/drawing/2014/chart" uri="{C3380CC4-5D6E-409C-BE32-E72D297353CC}">
              <c16:uniqueId val="{00000000-B590-4363-9550-EBB39F2CE172}"/>
            </c:ext>
          </c:extLst>
        </c:ser>
        <c:dLbls>
          <c:showLegendKey val="0"/>
          <c:showVal val="0"/>
          <c:showCatName val="0"/>
          <c:showSerName val="0"/>
          <c:showPercent val="0"/>
          <c:showBubbleSize val="0"/>
        </c:dLbls>
        <c:gapWidth val="150"/>
        <c:axId val="113212032"/>
        <c:axId val="1132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68.209999999999994</c:v>
                </c:pt>
                <c:pt idx="4">
                  <c:v>74.040000000000006</c:v>
                </c:pt>
              </c:numCache>
            </c:numRef>
          </c:val>
          <c:smooth val="0"/>
          <c:extLst>
            <c:ext xmlns:c16="http://schemas.microsoft.com/office/drawing/2014/chart" uri="{C3380CC4-5D6E-409C-BE32-E72D297353CC}">
              <c16:uniqueId val="{00000001-B590-4363-9550-EBB39F2CE172}"/>
            </c:ext>
          </c:extLst>
        </c:ser>
        <c:dLbls>
          <c:showLegendKey val="0"/>
          <c:showVal val="0"/>
          <c:showCatName val="0"/>
          <c:showSerName val="0"/>
          <c:showPercent val="0"/>
          <c:showBubbleSize val="0"/>
        </c:dLbls>
        <c:marker val="1"/>
        <c:smooth val="0"/>
        <c:axId val="113212032"/>
        <c:axId val="113230592"/>
      </c:lineChart>
      <c:dateAx>
        <c:axId val="113212032"/>
        <c:scaling>
          <c:orientation val="minMax"/>
        </c:scaling>
        <c:delete val="1"/>
        <c:axPos val="b"/>
        <c:numFmt formatCode="ge" sourceLinked="1"/>
        <c:majorTickMark val="none"/>
        <c:minorTickMark val="none"/>
        <c:tickLblPos val="none"/>
        <c:crossAx val="113230592"/>
        <c:crosses val="autoZero"/>
        <c:auto val="1"/>
        <c:lblOffset val="100"/>
        <c:baseTimeUnit val="years"/>
      </c:dateAx>
      <c:valAx>
        <c:axId val="11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1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250.39</c:v>
                </c:pt>
                <c:pt idx="1">
                  <c:v>250.76</c:v>
                </c:pt>
                <c:pt idx="2">
                  <c:v>304.49</c:v>
                </c:pt>
                <c:pt idx="3">
                  <c:v>244.3</c:v>
                </c:pt>
                <c:pt idx="4">
                  <c:v>261.07</c:v>
                </c:pt>
              </c:numCache>
            </c:numRef>
          </c:val>
          <c:extLst>
            <c:ext xmlns:c16="http://schemas.microsoft.com/office/drawing/2014/chart" uri="{C3380CC4-5D6E-409C-BE32-E72D297353CC}">
              <c16:uniqueId val="{00000000-C89E-4C7C-B8FA-CDCE1F51B4FE}"/>
            </c:ext>
          </c:extLst>
        </c:ser>
        <c:dLbls>
          <c:showLegendKey val="0"/>
          <c:showVal val="0"/>
          <c:showCatName val="0"/>
          <c:showSerName val="0"/>
          <c:showPercent val="0"/>
          <c:showBubbleSize val="0"/>
        </c:dLbls>
        <c:gapWidth val="150"/>
        <c:axId val="109595264"/>
        <c:axId val="1095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250.84</c:v>
                </c:pt>
                <c:pt idx="4">
                  <c:v>235.61</c:v>
                </c:pt>
              </c:numCache>
            </c:numRef>
          </c:val>
          <c:smooth val="0"/>
          <c:extLst>
            <c:ext xmlns:c16="http://schemas.microsoft.com/office/drawing/2014/chart" uri="{C3380CC4-5D6E-409C-BE32-E72D297353CC}">
              <c16:uniqueId val="{00000001-C89E-4C7C-B8FA-CDCE1F51B4FE}"/>
            </c:ext>
          </c:extLst>
        </c:ser>
        <c:dLbls>
          <c:showLegendKey val="0"/>
          <c:showVal val="0"/>
          <c:showCatName val="0"/>
          <c:showSerName val="0"/>
          <c:showPercent val="0"/>
          <c:showBubbleSize val="0"/>
        </c:dLbls>
        <c:marker val="1"/>
        <c:smooth val="0"/>
        <c:axId val="109595264"/>
        <c:axId val="109597440"/>
      </c:lineChart>
      <c:dateAx>
        <c:axId val="109595264"/>
        <c:scaling>
          <c:orientation val="minMax"/>
        </c:scaling>
        <c:delete val="1"/>
        <c:axPos val="b"/>
        <c:numFmt formatCode="ge" sourceLinked="1"/>
        <c:majorTickMark val="none"/>
        <c:minorTickMark val="none"/>
        <c:tickLblPos val="none"/>
        <c:crossAx val="109597440"/>
        <c:crosses val="autoZero"/>
        <c:auto val="1"/>
        <c:lblOffset val="100"/>
        <c:baseTimeUnit val="years"/>
      </c:dateAx>
      <c:valAx>
        <c:axId val="1095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9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山梨県　甲州市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125</v>
      </c>
      <c r="AE8" s="49"/>
      <c r="AF8" s="49"/>
      <c r="AG8" s="49"/>
      <c r="AH8" s="49"/>
      <c r="AI8" s="49"/>
      <c r="AJ8" s="49"/>
      <c r="AK8" s="4"/>
      <c r="AL8" s="50">
        <f>データ!S6</f>
        <v>32886</v>
      </c>
      <c r="AM8" s="50"/>
      <c r="AN8" s="50"/>
      <c r="AO8" s="50"/>
      <c r="AP8" s="50"/>
      <c r="AQ8" s="50"/>
      <c r="AR8" s="50"/>
      <c r="AS8" s="50"/>
      <c r="AT8" s="45">
        <f>データ!T6</f>
        <v>264.11</v>
      </c>
      <c r="AU8" s="45"/>
      <c r="AV8" s="45"/>
      <c r="AW8" s="45"/>
      <c r="AX8" s="45"/>
      <c r="AY8" s="45"/>
      <c r="AZ8" s="45"/>
      <c r="BA8" s="45"/>
      <c r="BB8" s="45">
        <f>データ!U6</f>
        <v>124.52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49.23</v>
      </c>
      <c r="Q10" s="45"/>
      <c r="R10" s="45"/>
      <c r="S10" s="45"/>
      <c r="T10" s="45"/>
      <c r="U10" s="45"/>
      <c r="V10" s="45"/>
      <c r="W10" s="45">
        <f>データ!Q6</f>
        <v>93.66</v>
      </c>
      <c r="X10" s="45"/>
      <c r="Y10" s="45"/>
      <c r="Z10" s="45"/>
      <c r="AA10" s="45"/>
      <c r="AB10" s="45"/>
      <c r="AC10" s="45"/>
      <c r="AD10" s="50">
        <f>データ!R6</f>
        <v>1948</v>
      </c>
      <c r="AE10" s="50"/>
      <c r="AF10" s="50"/>
      <c r="AG10" s="50"/>
      <c r="AH10" s="50"/>
      <c r="AI10" s="50"/>
      <c r="AJ10" s="50"/>
      <c r="AK10" s="2"/>
      <c r="AL10" s="50">
        <f>データ!V6</f>
        <v>16092</v>
      </c>
      <c r="AM10" s="50"/>
      <c r="AN10" s="50"/>
      <c r="AO10" s="50"/>
      <c r="AP10" s="50"/>
      <c r="AQ10" s="50"/>
      <c r="AR10" s="50"/>
      <c r="AS10" s="50"/>
      <c r="AT10" s="45">
        <f>データ!W6</f>
        <v>6.69</v>
      </c>
      <c r="AU10" s="45"/>
      <c r="AV10" s="45"/>
      <c r="AW10" s="45"/>
      <c r="AX10" s="45"/>
      <c r="AY10" s="45"/>
      <c r="AZ10" s="45"/>
      <c r="BA10" s="45"/>
      <c r="BB10" s="45">
        <f>データ!X6</f>
        <v>2405.38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192139</v>
      </c>
      <c r="D6" s="33">
        <f t="shared" si="3"/>
        <v>47</v>
      </c>
      <c r="E6" s="33">
        <f t="shared" si="3"/>
        <v>17</v>
      </c>
      <c r="F6" s="33">
        <f t="shared" si="3"/>
        <v>1</v>
      </c>
      <c r="G6" s="33">
        <f t="shared" si="3"/>
        <v>0</v>
      </c>
      <c r="H6" s="33" t="str">
        <f t="shared" si="3"/>
        <v>山梨県　甲州市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49.23</v>
      </c>
      <c r="Q6" s="34">
        <f t="shared" si="3"/>
        <v>93.66</v>
      </c>
      <c r="R6" s="34">
        <f t="shared" si="3"/>
        <v>1948</v>
      </c>
      <c r="S6" s="34">
        <f t="shared" si="3"/>
        <v>32886</v>
      </c>
      <c r="T6" s="34">
        <f t="shared" si="3"/>
        <v>264.11</v>
      </c>
      <c r="U6" s="34">
        <f t="shared" si="3"/>
        <v>124.52</v>
      </c>
      <c r="V6" s="34">
        <f t="shared" si="3"/>
        <v>16092</v>
      </c>
      <c r="W6" s="34">
        <f t="shared" si="3"/>
        <v>6.69</v>
      </c>
      <c r="X6" s="34">
        <f t="shared" si="3"/>
        <v>2405.38</v>
      </c>
      <c r="Y6" s="35">
        <f>IF(Y7="",NA(),Y7)</f>
        <v>54.68</v>
      </c>
      <c r="Z6" s="35">
        <f t="shared" ref="Z6:AH6" si="4">IF(Z7="",NA(),Z7)</f>
        <v>52.52</v>
      </c>
      <c r="AA6" s="35">
        <f t="shared" si="4"/>
        <v>46.61</v>
      </c>
      <c r="AB6" s="35">
        <f t="shared" si="4"/>
        <v>48.37</v>
      </c>
      <c r="AC6" s="35">
        <f t="shared" si="4"/>
        <v>47.39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839.53</v>
      </c>
      <c r="BG6" s="35">
        <f t="shared" ref="BG6:BO6" si="7">IF(BG7="",NA(),BG7)</f>
        <v>670.22</v>
      </c>
      <c r="BH6" s="35">
        <f t="shared" si="7"/>
        <v>657.61</v>
      </c>
      <c r="BI6" s="35">
        <f t="shared" si="7"/>
        <v>572.41999999999996</v>
      </c>
      <c r="BJ6" s="35">
        <f t="shared" si="7"/>
        <v>498.68</v>
      </c>
      <c r="BK6" s="35">
        <f t="shared" si="7"/>
        <v>1273.52</v>
      </c>
      <c r="BL6" s="35">
        <f t="shared" si="7"/>
        <v>1209.95</v>
      </c>
      <c r="BM6" s="35">
        <f t="shared" si="7"/>
        <v>1136.5</v>
      </c>
      <c r="BN6" s="35">
        <f t="shared" si="7"/>
        <v>1162.3599999999999</v>
      </c>
      <c r="BO6" s="35">
        <f t="shared" si="7"/>
        <v>1047.6500000000001</v>
      </c>
      <c r="BP6" s="34" t="str">
        <f>IF(BP7="","",IF(BP7="-","【-】","【"&amp;SUBSTITUTE(TEXT(BP7,"#,##0.00"),"-","△")&amp;"】"))</f>
        <v>【728.30】</v>
      </c>
      <c r="BQ6" s="35">
        <f>IF(BQ7="",NA(),BQ7)</f>
        <v>34.950000000000003</v>
      </c>
      <c r="BR6" s="35">
        <f t="shared" ref="BR6:BZ6" si="8">IF(BR7="",NA(),BR7)</f>
        <v>35.49</v>
      </c>
      <c r="BS6" s="35">
        <f t="shared" si="8"/>
        <v>29.49</v>
      </c>
      <c r="BT6" s="35">
        <f t="shared" si="8"/>
        <v>42.92</v>
      </c>
      <c r="BU6" s="35">
        <f t="shared" si="8"/>
        <v>44.55</v>
      </c>
      <c r="BV6" s="35">
        <f t="shared" si="8"/>
        <v>67.849999999999994</v>
      </c>
      <c r="BW6" s="35">
        <f t="shared" si="8"/>
        <v>69.48</v>
      </c>
      <c r="BX6" s="35">
        <f t="shared" si="8"/>
        <v>71.650000000000006</v>
      </c>
      <c r="BY6" s="35">
        <f t="shared" si="8"/>
        <v>68.209999999999994</v>
      </c>
      <c r="BZ6" s="35">
        <f t="shared" si="8"/>
        <v>74.040000000000006</v>
      </c>
      <c r="CA6" s="34" t="str">
        <f>IF(CA7="","",IF(CA7="-","【-】","【"&amp;SUBSTITUTE(TEXT(CA7,"#,##0.00"),"-","△")&amp;"】"))</f>
        <v>【100.04】</v>
      </c>
      <c r="CB6" s="35">
        <f>IF(CB7="",NA(),CB7)</f>
        <v>250.39</v>
      </c>
      <c r="CC6" s="35">
        <f t="shared" ref="CC6:CK6" si="9">IF(CC7="",NA(),CC7)</f>
        <v>250.76</v>
      </c>
      <c r="CD6" s="35">
        <f t="shared" si="9"/>
        <v>304.49</v>
      </c>
      <c r="CE6" s="35">
        <f t="shared" si="9"/>
        <v>244.3</v>
      </c>
      <c r="CF6" s="35">
        <f t="shared" si="9"/>
        <v>261.07</v>
      </c>
      <c r="CG6" s="35">
        <f t="shared" si="9"/>
        <v>224.94</v>
      </c>
      <c r="CH6" s="35">
        <f t="shared" si="9"/>
        <v>220.67</v>
      </c>
      <c r="CI6" s="35">
        <f t="shared" si="9"/>
        <v>217.82</v>
      </c>
      <c r="CJ6" s="35">
        <f t="shared" si="9"/>
        <v>250.84</v>
      </c>
      <c r="CK6" s="35">
        <f t="shared" si="9"/>
        <v>235.61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49.39</v>
      </c>
      <c r="CV6" s="35">
        <f t="shared" si="10"/>
        <v>49.25</v>
      </c>
      <c r="CW6" s="34" t="str">
        <f>IF(CW7="","",IF(CW7="-","【-】","【"&amp;SUBSTITUTE(TEXT(CW7,"#,##0.00"),"-","△")&amp;"】"))</f>
        <v>【60.09】</v>
      </c>
      <c r="CX6" s="35">
        <f>IF(CX7="",NA(),CX7)</f>
        <v>82.71</v>
      </c>
      <c r="CY6" s="35">
        <f t="shared" ref="CY6:DG6" si="11">IF(CY7="",NA(),CY7)</f>
        <v>83.75</v>
      </c>
      <c r="CZ6" s="35">
        <f t="shared" si="11"/>
        <v>84.76</v>
      </c>
      <c r="DA6" s="35">
        <f t="shared" si="11"/>
        <v>85.34</v>
      </c>
      <c r="DB6" s="35">
        <f t="shared" si="11"/>
        <v>86.1</v>
      </c>
      <c r="DC6" s="35">
        <f t="shared" si="11"/>
        <v>84.12</v>
      </c>
      <c r="DD6" s="35">
        <f t="shared" si="11"/>
        <v>84.41</v>
      </c>
      <c r="DE6" s="35">
        <f t="shared" si="11"/>
        <v>84.2</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0.15</v>
      </c>
      <c r="EN6" s="35">
        <f t="shared" si="14"/>
        <v>0.1</v>
      </c>
      <c r="EO6" s="34" t="str">
        <f>IF(EO7="","",IF(EO7="-","【-】","【"&amp;SUBSTITUTE(TEXT(EO7,"#,##0.00"),"-","△")&amp;"】"))</f>
        <v>【0.27】</v>
      </c>
    </row>
    <row r="7" spans="1:145" s="36" customFormat="1">
      <c r="A7" s="28"/>
      <c r="B7" s="37">
        <v>2016</v>
      </c>
      <c r="C7" s="37">
        <v>192139</v>
      </c>
      <c r="D7" s="37">
        <v>47</v>
      </c>
      <c r="E7" s="37">
        <v>17</v>
      </c>
      <c r="F7" s="37">
        <v>1</v>
      </c>
      <c r="G7" s="37">
        <v>0</v>
      </c>
      <c r="H7" s="37" t="s">
        <v>110</v>
      </c>
      <c r="I7" s="37" t="s">
        <v>111</v>
      </c>
      <c r="J7" s="37" t="s">
        <v>112</v>
      </c>
      <c r="K7" s="37" t="s">
        <v>113</v>
      </c>
      <c r="L7" s="37" t="s">
        <v>114</v>
      </c>
      <c r="M7" s="37"/>
      <c r="N7" s="38" t="s">
        <v>115</v>
      </c>
      <c r="O7" s="38" t="s">
        <v>116</v>
      </c>
      <c r="P7" s="38">
        <v>49.23</v>
      </c>
      <c r="Q7" s="38">
        <v>93.66</v>
      </c>
      <c r="R7" s="38">
        <v>1948</v>
      </c>
      <c r="S7" s="38">
        <v>32886</v>
      </c>
      <c r="T7" s="38">
        <v>264.11</v>
      </c>
      <c r="U7" s="38">
        <v>124.52</v>
      </c>
      <c r="V7" s="38">
        <v>16092</v>
      </c>
      <c r="W7" s="38">
        <v>6.69</v>
      </c>
      <c r="X7" s="38">
        <v>2405.38</v>
      </c>
      <c r="Y7" s="38">
        <v>54.68</v>
      </c>
      <c r="Z7" s="38">
        <v>52.52</v>
      </c>
      <c r="AA7" s="38">
        <v>46.61</v>
      </c>
      <c r="AB7" s="38">
        <v>48.37</v>
      </c>
      <c r="AC7" s="38">
        <v>47.39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839.53</v>
      </c>
      <c r="BG7" s="38">
        <v>670.22</v>
      </c>
      <c r="BH7" s="38">
        <v>657.61</v>
      </c>
      <c r="BI7" s="38">
        <v>572.41999999999996</v>
      </c>
      <c r="BJ7" s="38">
        <v>498.68</v>
      </c>
      <c r="BK7" s="38">
        <v>1273.52</v>
      </c>
      <c r="BL7" s="38">
        <v>1209.95</v>
      </c>
      <c r="BM7" s="38">
        <v>1136.5</v>
      </c>
      <c r="BN7" s="38">
        <v>1162.3599999999999</v>
      </c>
      <c r="BO7" s="38">
        <v>1047.6500000000001</v>
      </c>
      <c r="BP7" s="38">
        <v>728.3</v>
      </c>
      <c r="BQ7" s="38">
        <v>34.950000000000003</v>
      </c>
      <c r="BR7" s="38">
        <v>35.49</v>
      </c>
      <c r="BS7" s="38">
        <v>29.49</v>
      </c>
      <c r="BT7" s="38">
        <v>42.92</v>
      </c>
      <c r="BU7" s="38">
        <v>44.55</v>
      </c>
      <c r="BV7" s="38">
        <v>67.849999999999994</v>
      </c>
      <c r="BW7" s="38">
        <v>69.48</v>
      </c>
      <c r="BX7" s="38">
        <v>71.650000000000006</v>
      </c>
      <c r="BY7" s="38">
        <v>68.209999999999994</v>
      </c>
      <c r="BZ7" s="38">
        <v>74.040000000000006</v>
      </c>
      <c r="CA7" s="38">
        <v>100.04</v>
      </c>
      <c r="CB7" s="38">
        <v>250.39</v>
      </c>
      <c r="CC7" s="38">
        <v>250.76</v>
      </c>
      <c r="CD7" s="38">
        <v>304.49</v>
      </c>
      <c r="CE7" s="38">
        <v>244.3</v>
      </c>
      <c r="CF7" s="38">
        <v>261.07</v>
      </c>
      <c r="CG7" s="38">
        <v>224.94</v>
      </c>
      <c r="CH7" s="38">
        <v>220.67</v>
      </c>
      <c r="CI7" s="38">
        <v>217.82</v>
      </c>
      <c r="CJ7" s="38">
        <v>250.84</v>
      </c>
      <c r="CK7" s="38">
        <v>235.61</v>
      </c>
      <c r="CL7" s="38">
        <v>137.82</v>
      </c>
      <c r="CM7" s="38" t="s">
        <v>115</v>
      </c>
      <c r="CN7" s="38" t="s">
        <v>115</v>
      </c>
      <c r="CO7" s="38" t="s">
        <v>115</v>
      </c>
      <c r="CP7" s="38" t="s">
        <v>115</v>
      </c>
      <c r="CQ7" s="38" t="s">
        <v>115</v>
      </c>
      <c r="CR7" s="38">
        <v>55.41</v>
      </c>
      <c r="CS7" s="38">
        <v>55.81</v>
      </c>
      <c r="CT7" s="38">
        <v>54.44</v>
      </c>
      <c r="CU7" s="38">
        <v>49.39</v>
      </c>
      <c r="CV7" s="38">
        <v>49.25</v>
      </c>
      <c r="CW7" s="38">
        <v>60.09</v>
      </c>
      <c r="CX7" s="38">
        <v>82.71</v>
      </c>
      <c r="CY7" s="38">
        <v>83.75</v>
      </c>
      <c r="CZ7" s="38">
        <v>84.76</v>
      </c>
      <c r="DA7" s="38">
        <v>85.34</v>
      </c>
      <c r="DB7" s="38">
        <v>86.1</v>
      </c>
      <c r="DC7" s="38">
        <v>84.12</v>
      </c>
      <c r="DD7" s="38">
        <v>84.41</v>
      </c>
      <c r="DE7" s="38">
        <v>84.2</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cp:lastPrinted>2018-02-08T05:23:33Z</cp:lastPrinted>
  <dcterms:created xsi:type="dcterms:W3CDTF">2017-12-25T02:07:43Z</dcterms:created>
  <dcterms:modified xsi:type="dcterms:W3CDTF">2018-03-02T02:37:02Z</dcterms:modified>
  <cp:category/>
</cp:coreProperties>
</file>