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2585" yWindow="-15" windowWidth="12630" windowHeight="1201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<sst xmlns="http://schemas.openxmlformats.org/spreadsheetml/2006/main" count="221" uniqueCount="111">
  <si>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</si>
  <si>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</si>
  <si>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</si>
  <si>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</si>
  <si>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</si>
  <si>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</si>
  <si>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</si>
  <si>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</si>
  <si>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</si>
  <si>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</si>
  <si>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</si>
  <si>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</si>
  <si>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</si>
  <si>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</si>
  <si>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</si>
  <si>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</si>
  <si>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</si>
  <si>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</si>
  <si>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</si>
  <si>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</si>
  <si>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</si>
  <si>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</si>
  <si>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</si>
  <si>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</si>
  <si>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</si>
  <si>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</si>
  <si>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</si>
  <si>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</si>
  <si>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</si>
  <si>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</si>
  <si>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</si>
  <si>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</si>
  <si>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</si>
  <si>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</si>
  <si>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</si>
  <si>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</si>
  <si>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</si>
  <si>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</si>
  <si>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</si>
  <si>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</si>
  <si>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</si>
  <si>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</si>
  <si>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</si>
  <si>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</si>
  <si>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</si>
  <si>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</si>
  <si>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</si>
  <si>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</si>
  <si>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</si>
  <si>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</si>
  <si>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</si>
  <si>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</si>
  <si>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</si>
  <si>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</si>
  <si>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</si>
  <si>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</si>
  <si>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</si>
  <si>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</si>
  <si>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</si>
  <si>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</si>
  <si>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</si>
  <si>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</si>
  <si>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</si>
  <si>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</si>
  <si>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</si>
  <si>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</si>
  <si>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</si>
  <si>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</si>
  <si>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</si>
  <si>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</si>
  <si>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</si>
  <si>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</si>
  <si>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</si>
  <si>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</si>
  <si>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</si>
  <si>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</si>
  <si>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</si>
  <si>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</si>
  <si>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</si>
  <si>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</si>
  <si>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</si>
  <si>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</si>
  <si>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</si>
  <si>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</si>
  <si>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</si>
  <si>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</si>
  <si>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</si>
  <si>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</si>
  <si>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</si>
  <si>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</si>
  <si>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</si>
  <si>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</si>
  <si>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</si>
  <si>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</si>
  <si>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</si>
  <si>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</si>
  <si>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</si>
  <si>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</si>
  <si>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</si>
  <si>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</si>
  <si>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</si>
  <si>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</si>
  <si>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</si>
  <si>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</si>
  <si>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</si>
  <si>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</si>
  <si>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</si>
  <si>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</si>
  <si>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特定環境保全公共下水道事業は、平成7年度から行われ、平成14年に整備を完了している。管渠は20km余りが布設済みで、その中でもっとも古いものは施工から20年を経ており、同時期に竣工した処理場、大和浄化センターがある。現在の管渠の状況は良好であるが、大和浄化センターの経年劣化を踏まえ、流域下水道への統合を視野に入れて老朽化対策を検討していく必要がある。</t>
    <rPh sb="3" eb="5">
      <t>トクテイ</t>
    </rPh>
    <rPh sb="5" eb="7">
      <t>カンキョウ</t>
    </rPh>
    <rPh sb="7" eb="9">
      <t>ホゼン</t>
    </rPh>
    <rPh sb="18" eb="20">
      <t>ヘイセイ</t>
    </rPh>
    <rPh sb="29" eb="31">
      <t>ヘイセイ</t>
    </rPh>
    <rPh sb="33" eb="34">
      <t>ネン</t>
    </rPh>
    <rPh sb="35" eb="37">
      <t>セイビ</t>
    </rPh>
    <rPh sb="38" eb="40">
      <t>カンリョウ</t>
    </rPh>
    <rPh sb="52" eb="53">
      <t>アマ</t>
    </rPh>
    <rPh sb="87" eb="90">
      <t>ドウジキ</t>
    </rPh>
    <rPh sb="91" eb="93">
      <t>シュンコウ</t>
    </rPh>
    <rPh sb="95" eb="98">
      <t>ショリジョウ</t>
    </rPh>
    <rPh sb="99" eb="101">
      <t>ヤマト</t>
    </rPh>
    <rPh sb="101" eb="103">
      <t>ジョウカ</t>
    </rPh>
    <rPh sb="120" eb="122">
      <t>リョウコウ</t>
    </rPh>
    <rPh sb="127" eb="129">
      <t>ヤマト</t>
    </rPh>
    <rPh sb="129" eb="131">
      <t>ジョウカ</t>
    </rPh>
    <rPh sb="136" eb="138">
      <t>ケイネン</t>
    </rPh>
    <rPh sb="138" eb="140">
      <t>レッカ</t>
    </rPh>
    <rPh sb="141" eb="142">
      <t>フ</t>
    </rPh>
    <rPh sb="145" eb="147">
      <t>リュウイキ</t>
    </rPh>
    <rPh sb="147" eb="150">
      <t>ゲスイドウ</t>
    </rPh>
    <rPh sb="152" eb="154">
      <t>トウゴウ</t>
    </rPh>
    <rPh sb="155" eb="157">
      <t>シヤ</t>
    </rPh>
    <rPh sb="158" eb="159">
      <t>イ</t>
    </rPh>
    <rPh sb="161" eb="164">
      <t>ロウキュウカ</t>
    </rPh>
    <rPh sb="164" eb="166">
      <t>タイサク</t>
    </rPh>
    <rPh sb="167" eb="169">
      <t>ケントウ</t>
    </rPh>
    <phoneticPr fontId="4"/>
  </si>
  <si>
    <t>本市の特定環境保全公共下水道事業は、平成7年度から行われ、平成14年に既に整備を完了している。この区域は甲府盆地の最東端に位置し、水質保全の点において重要な役割を担っている。水洗化率、下水道接続率ともに高水準であり、今後大幅に処理区域内人口が増加する要素も今のところ無いため、経常費用の削減や下水道料金の増額等による経営改善に向けた取組を行う必要がある。また、施設の経年劣化を踏まえ、流域下水道への統合を視野に入れて老朽化対策を検討していく必要がある。</t>
    <rPh sb="35" eb="36">
      <t>スデ</t>
    </rPh>
    <rPh sb="49" eb="51">
      <t>クイキ</t>
    </rPh>
    <rPh sb="52" eb="54">
      <t>コウフ</t>
    </rPh>
    <rPh sb="54" eb="56">
      <t>ボンチ</t>
    </rPh>
    <rPh sb="57" eb="58">
      <t>サイ</t>
    </rPh>
    <rPh sb="58" eb="60">
      <t>トウタン</t>
    </rPh>
    <rPh sb="61" eb="63">
      <t>イチ</t>
    </rPh>
    <rPh sb="65" eb="67">
      <t>スイシツ</t>
    </rPh>
    <rPh sb="67" eb="69">
      <t>ホゼン</t>
    </rPh>
    <rPh sb="70" eb="71">
      <t>テン</t>
    </rPh>
    <rPh sb="75" eb="77">
      <t>ジュウヨウ</t>
    </rPh>
    <rPh sb="78" eb="80">
      <t>ヤクワリ</t>
    </rPh>
    <rPh sb="81" eb="82">
      <t>ニナ</t>
    </rPh>
    <rPh sb="180" eb="182">
      <t>シセツ</t>
    </rPh>
    <rPh sb="192" eb="194">
      <t>リュウイキ</t>
    </rPh>
    <rPh sb="194" eb="197">
      <t>ゲスイドウ</t>
    </rPh>
    <rPh sb="199" eb="201">
      <t>トウゴウ</t>
    </rPh>
    <rPh sb="202" eb="204">
      <t>シヤ</t>
    </rPh>
    <rPh sb="205" eb="206">
      <t>イ</t>
    </rPh>
    <phoneticPr fontId="4"/>
  </si>
  <si>
    <r>
      <t xml:space="preserve">①収益的収支比率は100％に達しておらず、単年度の収支が赤字であることを示している。前年度よりも僅かに100％に近づいているが、水洗化率、下水道接続率ともに既に高水準であり、今後、大幅に処理区域内人口が増加する要素も今のところ無いため、経常費用の削減や下水道料金の増額等による経営改善に向けた取組を行う必要がある。
</t>
    </r>
    <r>
      <rPr>
        <sz val="11"/>
        <rFont val="ＭＳ ゴシック"/>
        <family val="3"/>
        <charset val="128"/>
      </rPr>
      <t>④企業債残高対事業規模比率は、類似団体と比較すると低い水準を示している。本市の場合は、まだ管渠更新の段階に差し掛かっていないため、投資規模が少なくなっていることが影響していると考えられる。今後の管渠更新による投資規模の増大を踏まえて、料金水準の見直しをする必要がある。</t>
    </r>
    <r>
      <rPr>
        <sz val="11"/>
        <color theme="1"/>
        <rFont val="ＭＳ ゴシック"/>
        <family val="3"/>
        <charset val="128"/>
      </rPr>
      <t xml:space="preserve">
⑤経費回収率は、100％を下回っており、料金収益だけでは汚水処理費用を賄えていないことを示している。汚水処理費用の圧縮等、大幅な経営改善を検討し実施する必要がある。
⑥汚水処理原価は410円を超え、類似団体よりも高い水準となっている。経常費用の削減による根本的な経営改善を検討する必要がある。
⑦施設利用率は、例年30％前後であり、類似団体平均値と比べても低い。これは、施設が遊休状態になっている可能性を示すものである。大和浄化センターの耐用年数を踏まえ、流域下水道との接続等を検討する必要がある。
⑧水洗化率は、浄化槽事業とあわせると100％に近い値となるため、問題はないと考える。</t>
    </r>
    <rPh sb="48" eb="49">
      <t>ワズ</t>
    </rPh>
    <rPh sb="64" eb="67">
      <t>スイセンカ</t>
    </rPh>
    <rPh sb="67" eb="68">
      <t>リツ</t>
    </rPh>
    <rPh sb="69" eb="72">
      <t>ゲスイドウ</t>
    </rPh>
    <rPh sb="72" eb="74">
      <t>セツゾク</t>
    </rPh>
    <rPh sb="74" eb="75">
      <t>リツ</t>
    </rPh>
    <rPh sb="78" eb="79">
      <t>スデ</t>
    </rPh>
    <rPh sb="80" eb="83">
      <t>コウスイジュン</t>
    </rPh>
    <rPh sb="87" eb="89">
      <t>コンゴ</t>
    </rPh>
    <rPh sb="90" eb="92">
      <t>オオハバ</t>
    </rPh>
    <rPh sb="93" eb="95">
      <t>ショリ</t>
    </rPh>
    <rPh sb="95" eb="98">
      <t>クイキナイ</t>
    </rPh>
    <rPh sb="98" eb="100">
      <t>ジンコウ</t>
    </rPh>
    <rPh sb="101" eb="103">
      <t>ゾウカ</t>
    </rPh>
    <rPh sb="105" eb="107">
      <t>ヨウソ</t>
    </rPh>
    <rPh sb="108" eb="109">
      <t>イマ</t>
    </rPh>
    <rPh sb="113" eb="114">
      <t>ナ</t>
    </rPh>
    <rPh sb="118" eb="120">
      <t>ケイジョウ</t>
    </rPh>
    <rPh sb="120" eb="122">
      <t>ヒヨウ</t>
    </rPh>
    <rPh sb="123" eb="125">
      <t>サクゲン</t>
    </rPh>
    <rPh sb="194" eb="195">
      <t>ホン</t>
    </rPh>
    <rPh sb="203" eb="205">
      <t>カンキョ</t>
    </rPh>
    <rPh sb="255" eb="257">
      <t>カンキョ</t>
    </rPh>
    <rPh sb="313" eb="315">
      <t>リョウキン</t>
    </rPh>
    <rPh sb="321" eb="323">
      <t>オスイ</t>
    </rPh>
    <rPh sb="323" eb="325">
      <t>ショリ</t>
    </rPh>
    <rPh sb="343" eb="345">
      <t>オスイ</t>
    </rPh>
    <rPh sb="345" eb="347">
      <t>ショリ</t>
    </rPh>
    <rPh sb="347" eb="349">
      <t>ヒヨウ</t>
    </rPh>
    <rPh sb="350" eb="352">
      <t>アッシュク</t>
    </rPh>
    <rPh sb="352" eb="353">
      <t>トウ</t>
    </rPh>
    <rPh sb="354" eb="356">
      <t>オオハバ</t>
    </rPh>
    <rPh sb="357" eb="359">
      <t>ケイエイ</t>
    </rPh>
    <rPh sb="359" eb="361">
      <t>カイゼン</t>
    </rPh>
    <rPh sb="362" eb="364">
      <t>ケントウ</t>
    </rPh>
    <rPh sb="365" eb="367">
      <t>ジッシ</t>
    </rPh>
    <rPh sb="369" eb="371">
      <t>ヒツヨウ</t>
    </rPh>
    <rPh sb="441" eb="443">
      <t>シセツ</t>
    </rPh>
    <rPh sb="443" eb="446">
      <t>リヨウリツ</t>
    </rPh>
    <rPh sb="448" eb="450">
      <t>レイネン</t>
    </rPh>
    <rPh sb="453" eb="455">
      <t>ゼンゴ</t>
    </rPh>
    <rPh sb="459" eb="461">
      <t>ルイジ</t>
    </rPh>
    <rPh sb="461" eb="463">
      <t>ダンタイ</t>
    </rPh>
    <rPh sb="463" eb="465">
      <t>ヘイキン</t>
    </rPh>
    <rPh sb="465" eb="466">
      <t>チ</t>
    </rPh>
    <rPh sb="467" eb="468">
      <t>クラ</t>
    </rPh>
    <rPh sb="471" eb="472">
      <t>ヒク</t>
    </rPh>
    <rPh sb="478" eb="480">
      <t>シセツ</t>
    </rPh>
    <rPh sb="503" eb="505">
      <t>ヤマト</t>
    </rPh>
    <rPh sb="505" eb="507">
      <t>ジョウカ</t>
    </rPh>
    <rPh sb="512" eb="514">
      <t>タイヨウ</t>
    </rPh>
    <rPh sb="514" eb="516">
      <t>ネンスウ</t>
    </rPh>
    <rPh sb="517" eb="518">
      <t>フ</t>
    </rPh>
    <rPh sb="521" eb="523">
      <t>リュウイキ</t>
    </rPh>
    <rPh sb="523" eb="526">
      <t>ゲスイドウ</t>
    </rPh>
    <rPh sb="528" eb="530">
      <t>セツゾク</t>
    </rPh>
    <rPh sb="530" eb="531">
      <t>トウ</t>
    </rPh>
    <rPh sb="532" eb="534">
      <t>ケントウ</t>
    </rPh>
    <rPh sb="536" eb="538">
      <t>ヒツヨウ</t>
    </rPh>
    <rPh sb="544" eb="547">
      <t>スイセンカ</t>
    </rPh>
    <rPh sb="547" eb="548">
      <t>リツ</t>
    </rPh>
    <rPh sb="550" eb="552">
      <t>ジョウカ</t>
    </rPh>
    <rPh sb="552" eb="553">
      <t>ソウ</t>
    </rPh>
    <rPh sb="553" eb="555">
      <t>ジギョウ</t>
    </rPh>
    <rPh sb="566" eb="567">
      <t>チカ</t>
    </rPh>
    <rPh sb="568" eb="569">
      <t>アタイ</t>
    </rPh>
    <rPh sb="575" eb="577">
      <t>モンダイ</t>
    </rPh>
    <rPh sb="581" eb="58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</si>
</sst>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035264"/>
        <c:axId val="1070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07035264"/>
        <c:axId val="107041536"/>
      </c:lineChart>
      <c:dateAx>
        <c:axId val="107035264"/>
        <c:scaling>
          <c:orientation val="minMax"/>
        </c:scaling>
        <c:delete val="1"/>
        <c:axPos val="b"/>
        <c:numFmt formatCode="ge" sourceLinked="1"/>
        <c:majorTickMark val="none"/>
        <c:minorTickMark val="none"/>
        <c:tickLblPos val="none"/>
        <c:crossAx val="107041536"/>
        <c:crosses val="autoZero"/>
        <c:auto val="1"/>
        <c:lblOffset val="100"/>
        <c:baseTimeUnit val="years"/>
      </c:dateAx>
      <c:valAx>
        <c:axId val="1070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32.5</c:v>
                </c:pt>
                <c:pt idx="1">
                  <c:v>31.58</c:v>
                </c:pt>
                <c:pt idx="2">
                  <c:v>30.17</c:v>
                </c:pt>
                <c:pt idx="3">
                  <c:v>30.58</c:v>
                </c:pt>
                <c:pt idx="4">
                  <c:v>32.08</c:v>
                </c:pt>
              </c:numCache>
            </c:numRef>
          </c:val>
        </c:ser>
        <c:dLbls>
          <c:showLegendKey val="0"/>
          <c:showVal val="0"/>
          <c:showCatName val="0"/>
          <c:showSerName val="0"/>
          <c:showPercent val="0"/>
          <c:showBubbleSize val="0"/>
        </c:dLbls>
        <c:gapWidth val="150"/>
        <c:axId val="107236352"/>
        <c:axId val="1072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07236352"/>
        <c:axId val="107271296"/>
      </c:lineChart>
      <c:dateAx>
        <c:axId val="107236352"/>
        <c:scaling>
          <c:orientation val="minMax"/>
        </c:scaling>
        <c:delete val="1"/>
        <c:axPos val="b"/>
        <c:numFmt formatCode="ge" sourceLinked="1"/>
        <c:majorTickMark val="none"/>
        <c:minorTickMark val="none"/>
        <c:tickLblPos val="none"/>
        <c:crossAx val="107271296"/>
        <c:crosses val="autoZero"/>
        <c:auto val="1"/>
        <c:lblOffset val="100"/>
        <c:baseTimeUnit val="years"/>
      </c:dateAx>
      <c:valAx>
        <c:axId val="1072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96.71</c:v>
                </c:pt>
                <c:pt idx="1">
                  <c:v>95.95</c:v>
                </c:pt>
                <c:pt idx="2">
                  <c:v>96.31</c:v>
                </c:pt>
                <c:pt idx="3">
                  <c:v>96.2</c:v>
                </c:pt>
                <c:pt idx="4">
                  <c:v>96.31</c:v>
                </c:pt>
              </c:numCache>
            </c:numRef>
          </c:val>
        </c:ser>
        <c:dLbls>
          <c:showLegendKey val="0"/>
          <c:showVal val="0"/>
          <c:showCatName val="0"/>
          <c:showSerName val="0"/>
          <c:showPercent val="0"/>
          <c:showBubbleSize val="0"/>
        </c:dLbls>
        <c:gapWidth val="150"/>
        <c:axId val="107305600"/>
        <c:axId val="1073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07305600"/>
        <c:axId val="107307776"/>
      </c:lineChart>
      <c:dateAx>
        <c:axId val="107305600"/>
        <c:scaling>
          <c:orientation val="minMax"/>
        </c:scaling>
        <c:delete val="1"/>
        <c:axPos val="b"/>
        <c:numFmt formatCode="ge" sourceLinked="1"/>
        <c:majorTickMark val="none"/>
        <c:minorTickMark val="none"/>
        <c:tickLblPos val="none"/>
        <c:crossAx val="107307776"/>
        <c:crosses val="autoZero"/>
        <c:auto val="1"/>
        <c:lblOffset val="100"/>
        <c:baseTimeUnit val="years"/>
      </c:dateAx>
      <c:valAx>
        <c:axId val="1073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69.290000000000006</c:v>
                </c:pt>
                <c:pt idx="1">
                  <c:v>64.25</c:v>
                </c:pt>
                <c:pt idx="2">
                  <c:v>64.930000000000007</c:v>
                </c:pt>
                <c:pt idx="3">
                  <c:v>67</c:v>
                </c:pt>
                <c:pt idx="4">
                  <c:v>67.41</c:v>
                </c:pt>
              </c:numCache>
            </c:numRef>
          </c:val>
        </c:ser>
        <c:dLbls>
          <c:showLegendKey val="0"/>
          <c:showVal val="0"/>
          <c:showCatName val="0"/>
          <c:showSerName val="0"/>
          <c:showPercent val="0"/>
          <c:showBubbleSize val="0"/>
        </c:dLbls>
        <c:gapWidth val="150"/>
        <c:axId val="107080704"/>
        <c:axId val="10689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80704"/>
        <c:axId val="106894080"/>
      </c:lineChart>
      <c:dateAx>
        <c:axId val="107080704"/>
        <c:scaling>
          <c:orientation val="minMax"/>
        </c:scaling>
        <c:delete val="1"/>
        <c:axPos val="b"/>
        <c:numFmt formatCode="ge" sourceLinked="1"/>
        <c:majorTickMark val="none"/>
        <c:minorTickMark val="none"/>
        <c:tickLblPos val="none"/>
        <c:crossAx val="106894080"/>
        <c:crosses val="autoZero"/>
        <c:auto val="1"/>
        <c:lblOffset val="100"/>
        <c:baseTimeUnit val="years"/>
      </c:dateAx>
      <c:valAx>
        <c:axId val="1068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28000"/>
        <c:axId val="1069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28000"/>
        <c:axId val="106930176"/>
      </c:lineChart>
      <c:dateAx>
        <c:axId val="106928000"/>
        <c:scaling>
          <c:orientation val="minMax"/>
        </c:scaling>
        <c:delete val="1"/>
        <c:axPos val="b"/>
        <c:numFmt formatCode="ge" sourceLinked="1"/>
        <c:majorTickMark val="none"/>
        <c:minorTickMark val="none"/>
        <c:tickLblPos val="none"/>
        <c:crossAx val="106930176"/>
        <c:crosses val="autoZero"/>
        <c:auto val="1"/>
        <c:lblOffset val="100"/>
        <c:baseTimeUnit val="years"/>
      </c:dateAx>
      <c:valAx>
        <c:axId val="1069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61792"/>
        <c:axId val="1073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61792"/>
        <c:axId val="107363712"/>
      </c:lineChart>
      <c:dateAx>
        <c:axId val="107361792"/>
        <c:scaling>
          <c:orientation val="minMax"/>
        </c:scaling>
        <c:delete val="1"/>
        <c:axPos val="b"/>
        <c:numFmt formatCode="ge" sourceLinked="1"/>
        <c:majorTickMark val="none"/>
        <c:minorTickMark val="none"/>
        <c:tickLblPos val="none"/>
        <c:crossAx val="107363712"/>
        <c:crosses val="autoZero"/>
        <c:auto val="1"/>
        <c:lblOffset val="100"/>
        <c:baseTimeUnit val="years"/>
      </c:dateAx>
      <c:valAx>
        <c:axId val="1073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92000"/>
        <c:axId val="1074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92000"/>
        <c:axId val="107402368"/>
      </c:lineChart>
      <c:dateAx>
        <c:axId val="107392000"/>
        <c:scaling>
          <c:orientation val="minMax"/>
        </c:scaling>
        <c:delete val="1"/>
        <c:axPos val="b"/>
        <c:numFmt formatCode="ge" sourceLinked="1"/>
        <c:majorTickMark val="none"/>
        <c:minorTickMark val="none"/>
        <c:tickLblPos val="none"/>
        <c:crossAx val="107402368"/>
        <c:crosses val="autoZero"/>
        <c:auto val="1"/>
        <c:lblOffset val="100"/>
        <c:baseTimeUnit val="years"/>
      </c:dateAx>
      <c:valAx>
        <c:axId val="1074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41152"/>
        <c:axId val="1074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41152"/>
        <c:axId val="107455616"/>
      </c:lineChart>
      <c:dateAx>
        <c:axId val="107441152"/>
        <c:scaling>
          <c:orientation val="minMax"/>
        </c:scaling>
        <c:delete val="1"/>
        <c:axPos val="b"/>
        <c:numFmt formatCode="ge" sourceLinked="1"/>
        <c:majorTickMark val="none"/>
        <c:minorTickMark val="none"/>
        <c:tickLblPos val="none"/>
        <c:crossAx val="107455616"/>
        <c:crosses val="autoZero"/>
        <c:auto val="1"/>
        <c:lblOffset val="100"/>
        <c:baseTimeUnit val="years"/>
      </c:dateAx>
      <c:valAx>
        <c:axId val="1074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1189.01</c:v>
                </c:pt>
                <c:pt idx="1">
                  <c:v>968.95</c:v>
                </c:pt>
                <c:pt idx="2">
                  <c:v>913.7</c:v>
                </c:pt>
                <c:pt idx="3">
                  <c:v>980.8</c:v>
                </c:pt>
                <c:pt idx="4">
                  <c:v>759.51</c:v>
                </c:pt>
              </c:numCache>
            </c:numRef>
          </c:val>
        </c:ser>
        <c:dLbls>
          <c:showLegendKey val="0"/>
          <c:showVal val="0"/>
          <c:showCatName val="0"/>
          <c:showSerName val="0"/>
          <c:showPercent val="0"/>
          <c:showBubbleSize val="0"/>
        </c:dLbls>
        <c:gapWidth val="150"/>
        <c:axId val="107471616"/>
        <c:axId val="1074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07471616"/>
        <c:axId val="107473536"/>
      </c:lineChart>
      <c:dateAx>
        <c:axId val="107471616"/>
        <c:scaling>
          <c:orientation val="minMax"/>
        </c:scaling>
        <c:delete val="1"/>
        <c:axPos val="b"/>
        <c:numFmt formatCode="ge" sourceLinked="1"/>
        <c:majorTickMark val="none"/>
        <c:minorTickMark val="none"/>
        <c:tickLblPos val="none"/>
        <c:crossAx val="107473536"/>
        <c:crosses val="autoZero"/>
        <c:auto val="1"/>
        <c:lblOffset val="100"/>
        <c:baseTimeUnit val="years"/>
      </c:dateAx>
      <c:valAx>
        <c:axId val="1074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28.17</c:v>
                </c:pt>
                <c:pt idx="1">
                  <c:v>33.47</c:v>
                </c:pt>
                <c:pt idx="2">
                  <c:v>24.76</c:v>
                </c:pt>
                <c:pt idx="3">
                  <c:v>22.22</c:v>
                </c:pt>
                <c:pt idx="4">
                  <c:v>25.84</c:v>
                </c:pt>
              </c:numCache>
            </c:numRef>
          </c:val>
        </c:ser>
        <c:dLbls>
          <c:showLegendKey val="0"/>
          <c:showVal val="0"/>
          <c:showCatName val="0"/>
          <c:showSerName val="0"/>
          <c:showPercent val="0"/>
          <c:showBubbleSize val="0"/>
        </c:dLbls>
        <c:gapWidth val="150"/>
        <c:axId val="107184512"/>
        <c:axId val="10718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07184512"/>
        <c:axId val="107186432"/>
      </c:lineChart>
      <c:dateAx>
        <c:axId val="107184512"/>
        <c:scaling>
          <c:orientation val="minMax"/>
        </c:scaling>
        <c:delete val="1"/>
        <c:axPos val="b"/>
        <c:numFmt formatCode="ge" sourceLinked="1"/>
        <c:majorTickMark val="none"/>
        <c:minorTickMark val="none"/>
        <c:tickLblPos val="none"/>
        <c:crossAx val="107186432"/>
        <c:crosses val="autoZero"/>
        <c:auto val="1"/>
        <c:lblOffset val="100"/>
        <c:baseTimeUnit val="years"/>
      </c:dateAx>
      <c:valAx>
        <c:axId val="1071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333.84</c:v>
                </c:pt>
                <c:pt idx="1">
                  <c:v>278.42</c:v>
                </c:pt>
                <c:pt idx="2">
                  <c:v>354.78</c:v>
                </c:pt>
                <c:pt idx="3">
                  <c:v>387.22</c:v>
                </c:pt>
                <c:pt idx="4">
                  <c:v>410.04</c:v>
                </c:pt>
              </c:numCache>
            </c:numRef>
          </c:val>
        </c:ser>
        <c:dLbls>
          <c:showLegendKey val="0"/>
          <c:showVal val="0"/>
          <c:showCatName val="0"/>
          <c:showSerName val="0"/>
          <c:showPercent val="0"/>
          <c:showBubbleSize val="0"/>
        </c:dLbls>
        <c:gapWidth val="150"/>
        <c:axId val="107220352"/>
        <c:axId val="1072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07220352"/>
        <c:axId val="107222528"/>
      </c:lineChart>
      <c:dateAx>
        <c:axId val="107220352"/>
        <c:scaling>
          <c:orientation val="minMax"/>
        </c:scaling>
        <c:delete val="1"/>
        <c:axPos val="b"/>
        <c:numFmt formatCode="ge" sourceLinked="1"/>
        <c:majorTickMark val="none"/>
        <c:minorTickMark val="none"/>
        <c:tickLblPos val="none"/>
        <c:crossAx val="107222528"/>
        <c:crosses val="autoZero"/>
        <c:auto val="1"/>
        <c:lblOffset val="100"/>
        <c:baseTimeUnit val="years"/>
      </c:dateAx>
      <c:valAx>
        <c:axId val="1072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山梨県　甲州市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33306</v>
      </c>
      <c r="AM8" s="64"/>
      <c r="AN8" s="64"/>
      <c r="AO8" s="64"/>
      <c r="AP8" s="64"/>
      <c r="AQ8" s="64"/>
      <c r="AR8" s="64"/>
      <c r="AS8" s="64"/>
      <c r="AT8" s="63">
        <f>データ!S6</f>
        <v>264.11</v>
      </c>
      <c r="AU8" s="63"/>
      <c r="AV8" s="63"/>
      <c r="AW8" s="63"/>
      <c r="AX8" s="63"/>
      <c r="AY8" s="63"/>
      <c r="AZ8" s="63"/>
      <c r="BA8" s="63"/>
      <c r="BB8" s="63">
        <f>データ!T6</f>
        <v>126.11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3.43</v>
      </c>
      <c r="Q10" s="63"/>
      <c r="R10" s="63"/>
      <c r="S10" s="63"/>
      <c r="T10" s="63"/>
      <c r="U10" s="63"/>
      <c r="V10" s="63"/>
      <c r="W10" s="63">
        <f>データ!P6</f>
        <v>100</v>
      </c>
      <c r="X10" s="63"/>
      <c r="Y10" s="63"/>
      <c r="Z10" s="63"/>
      <c r="AA10" s="63"/>
      <c r="AB10" s="63"/>
      <c r="AC10" s="63"/>
      <c r="AD10" s="64">
        <f>データ!Q6</f>
        <v>1948</v>
      </c>
      <c r="AE10" s="64"/>
      <c r="AF10" s="64"/>
      <c r="AG10" s="64"/>
      <c r="AH10" s="64"/>
      <c r="AI10" s="64"/>
      <c r="AJ10" s="64"/>
      <c r="AK10" s="2"/>
      <c r="AL10" s="64">
        <f>データ!U6</f>
        <v>1138</v>
      </c>
      <c r="AM10" s="64"/>
      <c r="AN10" s="64"/>
      <c r="AO10" s="64"/>
      <c r="AP10" s="64"/>
      <c r="AQ10" s="64"/>
      <c r="AR10" s="64"/>
      <c r="AS10" s="64"/>
      <c r="AT10" s="63">
        <f>データ!V6</f>
        <v>0.47</v>
      </c>
      <c r="AU10" s="63"/>
      <c r="AV10" s="63"/>
      <c r="AW10" s="63"/>
      <c r="AX10" s="63"/>
      <c r="AY10" s="63"/>
      <c r="AZ10" s="63"/>
      <c r="BA10" s="63"/>
      <c r="BB10" s="63">
        <f>データ!W6</f>
        <v>2421.2800000000002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192139</v>
      </c>
      <c r="D6" s="31">
        <f t="shared" si="3"/>
        <v>47</v>
      </c>
      <c r="E6" s="31">
        <f t="shared" si="3"/>
        <v>17</v>
      </c>
      <c r="F6" s="31">
        <f t="shared" si="3"/>
        <v>4</v>
      </c>
      <c r="G6" s="31">
        <f t="shared" si="3"/>
        <v>0</v>
      </c>
      <c r="H6" s="31" t="str">
        <f t="shared" si="3"/>
        <v>山梨県　甲州市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3.43</v>
      </c>
      <c r="P6" s="32">
        <f t="shared" si="3"/>
        <v>100</v>
      </c>
      <c r="Q6" s="32">
        <f t="shared" si="3"/>
        <v>1948</v>
      </c>
      <c r="R6" s="32">
        <f t="shared" si="3"/>
        <v>33306</v>
      </c>
      <c r="S6" s="32">
        <f t="shared" si="3"/>
        <v>264.11</v>
      </c>
      <c r="T6" s="32">
        <f t="shared" si="3"/>
        <v>126.11</v>
      </c>
      <c r="U6" s="32">
        <f t="shared" si="3"/>
        <v>1138</v>
      </c>
      <c r="V6" s="32">
        <f t="shared" si="3"/>
        <v>0.47</v>
      </c>
      <c r="W6" s="32">
        <f t="shared" si="3"/>
        <v>2421.2800000000002</v>
      </c>
      <c r="X6" s="33">
        <f>IF(X7="",NA(),X7)</f>
        <v>69.290000000000006</v>
      </c>
      <c r="Y6" s="33">
        <f t="shared" ref="Y6:AG6" si="4">IF(Y7="",NA(),Y7)</f>
        <v>64.25</v>
      </c>
      <c r="Z6" s="33">
        <f t="shared" si="4"/>
        <v>64.930000000000007</v>
      </c>
      <c r="AA6" s="33">
        <f t="shared" si="4"/>
        <v>67</v>
      </c>
      <c r="AB6" s="33">
        <f t="shared" si="4"/>
        <v>67.41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1189.01</v>
      </c>
      <c r="BF6" s="33">
        <f t="shared" ref="BF6:BN6" si="7">IF(BF7="",NA(),BF7)</f>
        <v>968.95</v>
      </c>
      <c r="BG6" s="33">
        <f t="shared" si="7"/>
        <v>913.7</v>
      </c>
      <c r="BH6" s="33">
        <f t="shared" si="7"/>
        <v>980.8</v>
      </c>
      <c r="BI6" s="33">
        <f t="shared" si="7"/>
        <v>759.51</v>
      </c>
      <c r="BJ6" s="33">
        <f t="shared" si="7"/>
        <v>1835.56</v>
      </c>
      <c r="BK6" s="33">
        <f t="shared" si="7"/>
        <v>1716.82</v>
      </c>
      <c r="BL6" s="33">
        <f t="shared" si="7"/>
        <v>1554.05</v>
      </c>
      <c r="BM6" s="33">
        <f t="shared" si="7"/>
        <v>1671.86</v>
      </c>
      <c r="BN6" s="33">
        <f t="shared" si="7"/>
        <v>1673.47</v>
      </c>
      <c r="BO6" s="32" t="str">
        <f>IF(BO7="","",IF(BO7="-","【-】","【"&amp;SUBSTITUTE(TEXT(BO7,"#,##0.00"),"-","△")&amp;"】"))</f>
        <v>【1,457.06】</v>
      </c>
      <c r="BP6" s="33">
        <f>IF(BP7="",NA(),BP7)</f>
        <v>28.17</v>
      </c>
      <c r="BQ6" s="33">
        <f t="shared" ref="BQ6:BY6" si="8">IF(BQ7="",NA(),BQ7)</f>
        <v>33.47</v>
      </c>
      <c r="BR6" s="33">
        <f t="shared" si="8"/>
        <v>24.76</v>
      </c>
      <c r="BS6" s="33">
        <f t="shared" si="8"/>
        <v>22.22</v>
      </c>
      <c r="BT6" s="33">
        <f t="shared" si="8"/>
        <v>25.84</v>
      </c>
      <c r="BU6" s="33">
        <f t="shared" si="8"/>
        <v>52.89</v>
      </c>
      <c r="BV6" s="33">
        <f t="shared" si="8"/>
        <v>51.73</v>
      </c>
      <c r="BW6" s="33">
        <f t="shared" si="8"/>
        <v>53.01</v>
      </c>
      <c r="BX6" s="33">
        <f t="shared" si="8"/>
        <v>50.54</v>
      </c>
      <c r="BY6" s="33">
        <f t="shared" si="8"/>
        <v>49.22</v>
      </c>
      <c r="BZ6" s="32" t="str">
        <f>IF(BZ7="","",IF(BZ7="-","【-】","【"&amp;SUBSTITUTE(TEXT(BZ7,"#,##0.00"),"-","△")&amp;"】"))</f>
        <v>【64.73】</v>
      </c>
      <c r="CA6" s="33">
        <f>IF(CA7="",NA(),CA7)</f>
        <v>333.84</v>
      </c>
      <c r="CB6" s="33">
        <f t="shared" ref="CB6:CJ6" si="9">IF(CB7="",NA(),CB7)</f>
        <v>278.42</v>
      </c>
      <c r="CC6" s="33">
        <f t="shared" si="9"/>
        <v>354.78</v>
      </c>
      <c r="CD6" s="33">
        <f t="shared" si="9"/>
        <v>387.22</v>
      </c>
      <c r="CE6" s="33">
        <f t="shared" si="9"/>
        <v>410.04</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32.5</v>
      </c>
      <c r="CM6" s="33">
        <f t="shared" ref="CM6:CU6" si="10">IF(CM7="",NA(),CM7)</f>
        <v>31.58</v>
      </c>
      <c r="CN6" s="33">
        <f t="shared" si="10"/>
        <v>30.17</v>
      </c>
      <c r="CO6" s="33">
        <f t="shared" si="10"/>
        <v>30.58</v>
      </c>
      <c r="CP6" s="33">
        <f t="shared" si="10"/>
        <v>32.08</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96.71</v>
      </c>
      <c r="CX6" s="33">
        <f t="shared" ref="CX6:DF6" si="11">IF(CX7="",NA(),CX7)</f>
        <v>95.95</v>
      </c>
      <c r="CY6" s="33">
        <f t="shared" si="11"/>
        <v>96.31</v>
      </c>
      <c r="CZ6" s="33">
        <f t="shared" si="11"/>
        <v>96.2</v>
      </c>
      <c r="DA6" s="33">
        <f t="shared" si="11"/>
        <v>96.31</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192139</v>
      </c>
      <c r="D7" s="35">
        <v>47</v>
      </c>
      <c r="E7" s="35">
        <v>17</v>
      </c>
      <c r="F7" s="35">
        <v>4</v>
      </c>
      <c r="G7" s="35">
        <v>0</v>
      </c>
      <c r="H7" s="35" t="s">
        <v>96</v>
      </c>
      <c r="I7" s="35" t="s">
        <v>97</v>
      </c>
      <c r="J7" s="35" t="s">
        <v>98</v>
      </c>
      <c r="K7" s="35" t="s">
        <v>99</v>
      </c>
      <c r="L7" s="35" t="s">
        <v>100</v>
      </c>
      <c r="M7" s="36" t="s">
        <v>101</v>
      </c>
      <c r="N7" s="36" t="s">
        <v>102</v>
      </c>
      <c r="O7" s="36">
        <v>3.43</v>
      </c>
      <c r="P7" s="36">
        <v>100</v>
      </c>
      <c r="Q7" s="36">
        <v>1948</v>
      </c>
      <c r="R7" s="36">
        <v>33306</v>
      </c>
      <c r="S7" s="36">
        <v>264.11</v>
      </c>
      <c r="T7" s="36">
        <v>126.11</v>
      </c>
      <c r="U7" s="36">
        <v>1138</v>
      </c>
      <c r="V7" s="36">
        <v>0.47</v>
      </c>
      <c r="W7" s="36">
        <v>2421.2800000000002</v>
      </c>
      <c r="X7" s="36">
        <v>69.290000000000006</v>
      </c>
      <c r="Y7" s="36">
        <v>64.25</v>
      </c>
      <c r="Z7" s="36">
        <v>64.930000000000007</v>
      </c>
      <c r="AA7" s="36">
        <v>67</v>
      </c>
      <c r="AB7" s="36">
        <v>67.41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1189.01</v>
      </c>
      <c r="BF7" s="36">
        <v>968.95</v>
      </c>
      <c r="BG7" s="36">
        <v>913.7</v>
      </c>
      <c r="BH7" s="36">
        <v>980.8</v>
      </c>
      <c r="BI7" s="36">
        <v>759.51</v>
      </c>
      <c r="BJ7" s="36">
        <v>1835.56</v>
      </c>
      <c r="BK7" s="36">
        <v>1716.82</v>
      </c>
      <c r="BL7" s="36">
        <v>1554.05</v>
      </c>
      <c r="BM7" s="36">
        <v>1671.86</v>
      </c>
      <c r="BN7" s="36">
        <v>1673.47</v>
      </c>
      <c r="BO7" s="36">
        <v>1457.06</v>
      </c>
      <c r="BP7" s="36">
        <v>28.17</v>
      </c>
      <c r="BQ7" s="36">
        <v>33.47</v>
      </c>
      <c r="BR7" s="36">
        <v>24.76</v>
      </c>
      <c r="BS7" s="36">
        <v>22.22</v>
      </c>
      <c r="BT7" s="36">
        <v>25.84</v>
      </c>
      <c r="BU7" s="36">
        <v>52.89</v>
      </c>
      <c r="BV7" s="36">
        <v>51.73</v>
      </c>
      <c r="BW7" s="36">
        <v>53.01</v>
      </c>
      <c r="BX7" s="36">
        <v>50.54</v>
      </c>
      <c r="BY7" s="36">
        <v>49.22</v>
      </c>
      <c r="BZ7" s="36">
        <v>64.73</v>
      </c>
      <c r="CA7" s="36">
        <v>333.84</v>
      </c>
      <c r="CB7" s="36">
        <v>278.42</v>
      </c>
      <c r="CC7" s="36">
        <v>354.78</v>
      </c>
      <c r="CD7" s="36">
        <v>387.22</v>
      </c>
      <c r="CE7" s="36">
        <v>410.04</v>
      </c>
      <c r="CF7" s="36">
        <v>300.52</v>
      </c>
      <c r="CG7" s="36">
        <v>310.47000000000003</v>
      </c>
      <c r="CH7" s="36">
        <v>299.39</v>
      </c>
      <c r="CI7" s="36">
        <v>320.36</v>
      </c>
      <c r="CJ7" s="36">
        <v>332.02</v>
      </c>
      <c r="CK7" s="36">
        <v>250.25</v>
      </c>
      <c r="CL7" s="36">
        <v>32.5</v>
      </c>
      <c r="CM7" s="36">
        <v>31.58</v>
      </c>
      <c r="CN7" s="36">
        <v>30.17</v>
      </c>
      <c r="CO7" s="36">
        <v>30.58</v>
      </c>
      <c r="CP7" s="36">
        <v>32.08</v>
      </c>
      <c r="CQ7" s="36">
        <v>36.799999999999997</v>
      </c>
      <c r="CR7" s="36">
        <v>36.67</v>
      </c>
      <c r="CS7" s="36">
        <v>36.200000000000003</v>
      </c>
      <c r="CT7" s="36">
        <v>34.74</v>
      </c>
      <c r="CU7" s="36">
        <v>36.65</v>
      </c>
      <c r="CV7" s="36">
        <v>40.31</v>
      </c>
      <c r="CW7" s="36">
        <v>96.71</v>
      </c>
      <c r="CX7" s="36">
        <v>95.95</v>
      </c>
      <c r="CY7" s="36">
        <v>96.31</v>
      </c>
      <c r="CZ7" s="36">
        <v>96.2</v>
      </c>
      <c r="DA7" s="36">
        <v>96.31</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2017-02-08T03:00:51Z</dcterms:created>
  <dcterms:modified xsi:type="dcterms:W3CDTF">2017-03-01T04:21:35Z</dcterms:modified>
</cp:coreProperties>
</file>