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lg-file01\data\030_財政課\2023_R5年度\旧LG\!旧既設LGWANデータ 20180308移動\新財政課\財政状況資料集（財政状況一覧表と財政比較分析表）\財政状況資料集（Ｈ22調査より一本化）\財政状況資料集（ｈ22～）\R5決算\R7.3.3【依頼：〆3.11(火)】令和5年度財政状況資料集の作成等について（依頼）\回答\"/>
    </mc:Choice>
  </mc:AlternateContent>
  <xr:revisionPtr revIDLastSave="0" documentId="13_ncr:1_{FCDB03FE-FB62-494D-AC0C-86DF61BA8BF5}" xr6:coauthVersionLast="47" xr6:coauthVersionMax="47" xr10:uidLastSave="{00000000-0000-0000-0000-000000000000}"/>
  <bookViews>
    <workbookView xWindow="-120" yWindow="-120" windowWidth="29040" windowHeight="15720" tabRatio="8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U38"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<sst xmlns="http://schemas.openxmlformats.org/spreadsheetml/2006/main" count="1067" uniqueCount="569">
  <si>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</si>
  <si>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</si>
  <si>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</si>
  <si>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</si>
  <si>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</si>
  <si>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</si>
  <si>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</si>
  <si>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</si>
  <si>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</si>
  <si>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</si>
  <si>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</si>
  <si>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</si>
  <si>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</si>
  <si>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</si>
  <si>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</si>
  <si>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</si>
  <si>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</si>
  <si>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</si>
  <si>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</si>
  <si>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</si>
  <si>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</si>
  <si>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</si>
  <si>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</si>
  <si>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</si>
  <si>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</si>
  <si>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</si>
  <si>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</si>
  <si>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</si>
  <si>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</si>
  <si>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</si>
  <si>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</si>
  <si>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</si>
  <si>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</si>
  <si>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</si>
  <si>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</si>
  <si>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</si>
  <si>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</si>
  <si>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</si>
  <si>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</si>
  <si>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</si>
  <si>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</si>
  <si>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</si>
  <si>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</si>
  <si>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</si>
  <si>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</si>
  <si>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</si>
  <si>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</si>
  <si>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</si>
  <si>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</si>
  <si>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</si>
  <si>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</si>
  <si>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</si>
  <si>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</si>
  <si>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</si>
  <si>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</si>
  <si>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</si>
  <si>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</si>
  <si>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</si>
  <si>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</si>
  <si>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</si>
  <si>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</si>
  <si>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</si>
  <si>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</si>
  <si>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</si>
  <si>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</si>
  <si>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</si>
  <si>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</si>
  <si>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</si>
  <si>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</si>
  <si>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</si>
  <si>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</si>
  <si>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</si>
  <si>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</si>
  <si>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</si>
  <si>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</si>
  <si>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</si>
  <si>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</si>
  <si>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</si>
  <si>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</si>
  <si>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</si>
  <si>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</si>
  <si>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</si>
  <si>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</si>
  <si>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</si>
  <si>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</si>
  <si>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</si>
  <si>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</si>
  <si>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</si>
  <si>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</si>
  <si>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</si>
  <si>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</si>
  <si>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</si>
  <si>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</si>
  <si>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</si>
  <si>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</si>
  <si>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</si>
  <si>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</si>
  <si>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</si>
  <si>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</si>
  <si>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</si>
  <si>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</si>
  <si>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</si>
  <si>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</si>
  <si>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</si>
  <si>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</si>
  <si>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</si>
  <si>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</si>
  <si>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</si>
  <si>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</si>
  <si>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</si>
  <si>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</si>
  <si>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</si>
  <si>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</si>
  <si>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</si>
  <si>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</si>
  <si>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</si>
  <si>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</si>
  <si>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</si>
  <si>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</si>
  <si>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</si>
  <si>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</si>
  <si>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</si>
  <si>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</si>
  <si>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</si>
  <si>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</si>
  <si>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</si>
  <si>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</si>
  <si>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</si>
  <si>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</si>
  <si>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</si>
  <si>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</si>
  <si>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</si>
  <si>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</si>
  <si>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</si>
  <si>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</si>
  <si>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</si>
  <si>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</si>
  <si>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</si>
  <si>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</si>
  <si>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</si>
  <si>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</si>
  <si>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</si>
  <si>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</si>
  <si>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</si>
  <si>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</si>
  <si>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</si>
  <si>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</si>
  <si>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</si>
  <si>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</si>
  <si>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</si>
  <si>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</si>
  <si>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</si>
  <si>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</si>
  <si>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</si>
  <si>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</si>
  <si>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</si>
  <si>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</si>
  <si>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</si>
  <si>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</si>
  <si>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</si>
  <si>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</si>
  <si>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</si>
  <si>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</si>
  <si>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</si>
  <si>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</si>
  <si>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</si>
  <si>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</si>
  <si>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</si>
  <si>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</si>
  <si>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</si>
  <si>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</si>
  <si>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</si>
  <si>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</si>
  <si>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</si>
  <si>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</si>
  <si>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</si>
  <si>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</si>
  <si>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</si>
  <si>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</si>
  <si>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</si>
  <si>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</si>
  <si>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</si>
  <si>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</si>
  <si>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</si>
  <si>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</si>
  <si>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</si>
  <si>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</si>
  <si>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</si>
  <si>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</si>
  <si>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</si>
  <si>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</si>
  <si>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</si>
  <si>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</si>
  <si>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</si>
  <si>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</si>
  <si>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</si>
  <si>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</si>
  <si>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</si>
  <si>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</si>
  <si>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</si>
  <si>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</si>
  <si>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</si>
  <si>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</si>
  <si>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山梨県甲州市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</si>
  <si>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</si>
  <si>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</si>
  <si>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</si>
  <si>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</si>
  <si>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</si>
  <si>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</si>
  <si>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</si>
  <si>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</si>
  <si>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</si>
  <si>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</si>
  <si>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</si>
  <si>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</si>
  <si>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</si>
  <si>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</si>
  <si>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</si>
  <si>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</si>
  <si>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</si>
  <si>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</si>
  <si>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</si>
  <si>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</si>
  <si>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</si>
  <si>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</si>
  <si>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</si>
  <si>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</si>
  <si>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</si>
  <si>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</si>
  <si>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</si>
  <si>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</si>
  <si>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</si>
  <si>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</si>
  <si>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</si>
  <si>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</si>
  <si>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</si>
  <si>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</si>
  <si>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</si>
  <si>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</si>
  <si>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</si>
  <si>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</si>
  <si>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</si>
  <si>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</si>
  <si>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</si>
  <si>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</si>
  <si>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</si>
  <si>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</si>
  <si>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</si>
  <si>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</si>
  <si>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</si>
  <si>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</si>
  <si>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</si>
  <si>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</si>
  <si>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</si>
  <si>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</si>
  <si>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</si>
  <si>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</si>
  <si>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</si>
  <si>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</si>
  <si>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</si>
  <si>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</si>
  <si>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</si>
  <si>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</si>
  <si>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</si>
  <si>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</si>
  <si>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</si>
  <si>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</si>
  <si>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</si>
  <si>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</si>
  <si>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</si>
  <si>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</si>
  <si>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</si>
  <si>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</si>
  <si>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</si>
  <si>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</si>
  <si>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</si>
  <si>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</si>
  <si>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</si>
  <si>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</si>
  <si>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</si>
  <si>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</si>
  <si>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</si>
  <si>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</si>
  <si>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</si>
  <si>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</si>
  <si>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</si>
  <si>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</si>
  <si>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</si>
  <si>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</si>
  <si>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</si>
  <si>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</si>
  <si>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</si>
  <si>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</si>
  <si>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</si>
  <si>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</si>
  <si>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</si>
  <si>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</si>
  <si>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</si>
  <si>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</si>
  <si>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</si>
  <si>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</si>
  <si>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</si>
  <si>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</si>
  <si>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</si>
  <si>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</si>
  <si>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</si>
  <si>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</si>
  <si>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</si>
  <si>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</si>
  <si>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</si>
  <si>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</si>
  <si>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</si>
  <si>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</si>
  <si>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</si>
  <si>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</si>
  <si>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</si>
  <si>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</si>
  <si>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</si>
  <si>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</si>
  <si>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</si>
  <si>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</si>
  <si>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</si>
  <si>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</si>
  <si>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</si>
  <si>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</si>
  <si>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</si>
  <si>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</si>
  <si>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</si>
  <si>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</si>
  <si>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</si>
  <si>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</si>
  <si>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</si>
  <si>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</si>
  <si>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</si>
  <si>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</si>
  <si>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</si>
  <si>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</si>
  <si>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</si>
  <si>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</si>
  <si>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</si>
  <si>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</si>
  <si>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</si>
  <si>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</si>
  <si>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</si>
  <si>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</si>
  <si>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</si>
  <si>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</si>
  <si>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</si>
  <si>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</si>
  <si>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</si>
  <si>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</si>
  <si>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</si>
  <si>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</si>
  <si>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山梨県甲州市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</si>
  <si>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</si>
  <si>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</si>
  <si>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</si>
  <si>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</si>
  <si>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</si>
  <si>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</si>
  <si>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</si>
  <si>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</si>
  <si>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</si>
  <si>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</si>
  <si>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</si>
  <si>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</si>
  <si>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</si>
  <si>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</si>
  <si>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</si>
  <si>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</si>
  <si>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</si>
  <si>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</si>
  <si>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</si>
  <si>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</si>
  <si>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</si>
  <si>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</si>
  <si>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</si>
  <si>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</si>
  <si>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</si>
  <si>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</si>
  <si>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</si>
  <si>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</si>
  <si>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</si>
  <si>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</si>
  <si>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</si>
  <si>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</si>
  <si>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</si>
  <si>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</si>
  <si>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</si>
  <si>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</si>
  <si>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</si>
  <si>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</si>
  <si>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水道事業会計</t>
    <phoneticPr fontId="5"/>
  </si>
  <si>
    <t>法適用企業</t>
    <phoneticPr fontId="5"/>
  </si>
  <si>
    <t>勝沼ぶどうの丘事業会計</t>
    <phoneticPr fontId="5"/>
  </si>
  <si>
    <t>勝沼病院事業会計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</si>
  <si>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</si>
  <si>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</si>
  <si>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</si>
  <si>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</si>
  <si>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</si>
  <si>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</si>
  <si>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</si>
  <si>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</si>
  <si>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</si>
  <si>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</si>
  <si>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</si>
  <si>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</si>
  <si>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</si>
  <si>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</si>
  <si>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</si>
  <si>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</si>
  <si>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</si>
  <si>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</si>
  <si>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</si>
  <si>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</si>
  <si>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</si>
  <si>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</si>
  <si>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</si>
  <si>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</si>
  <si>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</si>
  <si>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</si>
  <si>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</si>
  <si>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</si>
  <si>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</si>
  <si>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</si>
  <si>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</si>
  <si>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</si>
  <si>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</si>
  <si>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</si>
  <si>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</si>
  <si>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</si>
  <si>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</si>
  <si>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</si>
  <si>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</si>
  <si>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</si>
  <si>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</si>
  <si>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</si>
  <si>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</si>
  <si>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</si>
  <si>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</si>
  <si>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</si>
  <si>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</si>
  <si>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</si>
  <si>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</si>
  <si>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</si>
  <si>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</si>
  <si>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</si>
  <si>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</si>
  <si>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</si>
  <si>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</si>
  <si>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</si>
  <si>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</si>
  <si>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</si>
  <si>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</si>
  <si>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</si>
  <si>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</si>
  <si>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</si>
  <si>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</si>
  <si>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</si>
  <si>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</si>
  <si>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</si>
  <si>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</si>
  <si>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</si>
  <si>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</si>
  <si>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</si>
  <si>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</si>
  <si>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</si>
  <si>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</si>
  <si>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</si>
  <si>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</si>
  <si>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</si>
  <si>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</si>
  <si>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</si>
  <si>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</si>
  <si>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</si>
  <si>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</si>
  <si>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</si>
  <si>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</si>
  <si>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</si>
  <si>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</si>
  <si>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</si>
  <si>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</si>
  <si>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</si>
  <si>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</si>
  <si>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</si>
  <si>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</si>
  <si>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</si>
  <si>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</si>
  <si>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</si>
  <si>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</si>
  <si>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</si>
  <si>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</si>
  <si>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</si>
  <si>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</si>
  <si>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</si>
  <si>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</si>
  <si>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</si>
  <si>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</si>
  <si>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</si>
  <si>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</si>
  <si>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</si>
  <si>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</si>
  <si>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</si>
  <si>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</si>
  <si>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</si>
  <si>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</si>
  <si>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</si>
  <si>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</si>
  <si>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</si>
  <si>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</si>
  <si>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</si>
  <si>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</si>
  <si>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</si>
  <si>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</si>
  <si>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</si>
  <si>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</si>
  <si>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</si>
  <si>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</si>
  <si>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</si>
  <si>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</si>
  <si>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</si>
  <si>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</si>
  <si>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</si>
  <si>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</si>
  <si>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</si>
  <si>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</si>
  <si>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</si>
  <si>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</si>
  <si>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</si>
  <si>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</si>
  <si>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</si>
  <si>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0.85</t>
  </si>
  <si>
    <t>▲ 0.30</t>
  </si>
  <si>
    <t>一般会計</t>
  </si>
  <si>
    <t>水道事業会計</t>
  </si>
  <si>
    <t>勝沼ぶどうの丘事業会計</t>
  </si>
  <si>
    <t>下水道事業会計</t>
  </si>
  <si>
    <t>勝沼病院事業会計</t>
  </si>
  <si>
    <t>介護保険事業特別会計</t>
  </si>
  <si>
    <t>居宅介護予防支援事業特別会計</t>
  </si>
  <si>
    <t>国民健康保険事業特別会計</t>
  </si>
  <si>
    <t>その他会計（赤字）</t>
  </si>
  <si>
    <t>▲ 0.19</t>
  </si>
  <si>
    <t>その他会計（黒字）</t>
  </si>
  <si>
    <t>R01</t>
    <phoneticPr fontId="5"/>
  </si>
  <si>
    <t>R02</t>
    <phoneticPr fontId="5"/>
  </si>
  <si>
    <t>R03</t>
    <phoneticPr fontId="5"/>
  </si>
  <si>
    <t>R04</t>
    <phoneticPr fontId="5"/>
  </si>
  <si>
    <t>R05</t>
    <phoneticPr fontId="5"/>
  </si>
  <si>
    <t>-</t>
    <phoneticPr fontId="2"/>
  </si>
  <si>
    <t>東山梨行政事務組合</t>
    <rPh sb="0" eb="1">
      <t>ヒガシ</t>
    </rPh>
    <rPh sb="1" eb="3">
      <t>ヤマナシ</t>
    </rPh>
    <rPh sb="3" eb="5">
      <t>ギョウセイ</t>
    </rPh>
    <rPh sb="5" eb="7">
      <t>ジム</t>
    </rPh>
    <rPh sb="7" eb="9">
      <t>クミアイ</t>
    </rPh>
    <phoneticPr fontId="2"/>
  </si>
  <si>
    <t>市町村総合事務組合(一般会計)</t>
  </si>
  <si>
    <t>市町村総合事務組合(電子化会館管理・研修会計)</t>
  </si>
  <si>
    <t>市町村総合事務組合(最終処分場)</t>
  </si>
  <si>
    <t>市町村総合事務組合(入札参加会計)</t>
  </si>
  <si>
    <t>市町村総合事務組合(交通災害会計)</t>
  </si>
  <si>
    <t>峡東地域広域水道企業団</t>
  </si>
  <si>
    <t>甲府・峡東地域ごみ処理施設事務組合</t>
  </si>
  <si>
    <t>後期高齢者医療広域連合(一般会計)</t>
  </si>
  <si>
    <t>後期高齢者医療広域連合(特別会計)</t>
  </si>
  <si>
    <t>釈迦堂遺跡博物館組合</t>
  </si>
  <si>
    <t>法適用企業</t>
  </si>
  <si>
    <t>ふるさと支援基金</t>
    <rPh sb="4" eb="6">
      <t>シエン</t>
    </rPh>
    <rPh sb="6" eb="8">
      <t>キキン</t>
    </rPh>
    <phoneticPr fontId="5"/>
  </si>
  <si>
    <t>合併振興資金</t>
    <rPh sb="0" eb="6">
      <t>ガッペイシンコウシキン</t>
    </rPh>
    <phoneticPr fontId="5"/>
  </si>
  <si>
    <t>社会福祉基金</t>
    <rPh sb="0" eb="4">
      <t>シャカイフクシ</t>
    </rPh>
    <rPh sb="4" eb="6">
      <t>キキン</t>
    </rPh>
    <phoneticPr fontId="5"/>
  </si>
  <si>
    <t>公共施設整備基金</t>
    <rPh sb="0" eb="4">
      <t>コウキョウシセツ</t>
    </rPh>
    <rPh sb="4" eb="8">
      <t>セイビキキン</t>
    </rPh>
    <phoneticPr fontId="5"/>
  </si>
  <si>
    <t>在宅介護支援基金</t>
    <rPh sb="0" eb="2">
      <t>ザイタク</t>
    </rPh>
    <rPh sb="2" eb="6">
      <t>カイゴシエン</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</si>
</sst>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A70D-462E-89B9-B83E779C22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32596</c:v>
                </c:pt>
                <c:pt idx="1">
                  <c:v>46902</c:v>
                </c:pt>
                <c:pt idx="2">
                  <c:v>49780</c:v>
                </c:pt>
                <c:pt idx="3">
                  <c:v>39248</c:v>
                </c:pt>
                <c:pt idx="4">
                  <c:v>68298</c:v>
                </c:pt>
              </c:numCache>
            </c:numRef>
          </c:val>
          <c:smooth val="0"/>
          <c:extLst>
            <c:ext xmlns:c16="http://schemas.microsoft.com/office/drawing/2014/chart" uri="{C3380CC4-5D6E-409C-BE32-E72D297353CC}">
              <c16:uniqueId val="{00000001-A70D-462E-89B9-B83E779C22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4.0999999999999996</c:v>
                </c:pt>
                <c:pt idx="1">
                  <c:v>5.94</c:v>
                </c:pt>
                <c:pt idx="2">
                  <c:v>11.4</c:v>
                </c:pt>
                <c:pt idx="3">
                  <c:v>8.9600000000000009</c:v>
                </c:pt>
                <c:pt idx="4">
                  <c:v>7.81</c:v>
                </c:pt>
              </c:numCache>
            </c:numRef>
          </c:val>
          <c:extLst>
            <c:ext xmlns:c16="http://schemas.microsoft.com/office/drawing/2014/chart" uri="{C3380CC4-5D6E-409C-BE32-E72D297353CC}">
              <c16:uniqueId val="{00000000-FB3E-4229-B20D-8D15E08D64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7.45</c:v>
                </c:pt>
                <c:pt idx="1">
                  <c:v>7.27</c:v>
                </c:pt>
                <c:pt idx="2">
                  <c:v>7.09</c:v>
                </c:pt>
                <c:pt idx="3">
                  <c:v>9.7799999999999994</c:v>
                </c:pt>
                <c:pt idx="4">
                  <c:v>11.46</c:v>
                </c:pt>
              </c:numCache>
            </c:numRef>
          </c:val>
          <c:extLst>
            <c:ext xmlns:c16="http://schemas.microsoft.com/office/drawing/2014/chart" uri="{C3380CC4-5D6E-409C-BE32-E72D297353CC}">
              <c16:uniqueId val="{00000001-FB3E-4229-B20D-8D15E08D64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-0.85</c:v>
                </c:pt>
                <c:pt idx="1">
                  <c:v>1.94</c:v>
                </c:pt>
                <c:pt idx="2">
                  <c:v>5.61</c:v>
                </c:pt>
                <c:pt idx="3">
                  <c:v>-0.3</c:v>
                </c:pt>
                <c:pt idx="4">
                  <c:v>0.57999999999999996</c:v>
                </c:pt>
              </c:numCache>
            </c:numRef>
          </c:val>
          <c:smooth val="0"/>
          <c:extLst>
            <c:ext xmlns:c16="http://schemas.microsoft.com/office/drawing/2014/chart" uri="{C3380CC4-5D6E-409C-BE32-E72D297353CC}">
              <c16:uniqueId val="{00000002-FB3E-4229-B20D-8D15E08D64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0.02</c:v>
                </c:pt>
                <c:pt idx="4">
                  <c:v>#N/A</c:v>
                </c:pt>
                <c:pt idx="5">
                  <c:v>0.15</c:v>
                </c:pt>
                <c:pt idx="6">
                  <c:v>#N/A</c:v>
                </c:pt>
                <c:pt idx="7">
                  <c:v>0.13</c:v>
                </c:pt>
                <c:pt idx="8">
                  <c:v>#N/A</c:v>
                </c:pt>
                <c:pt idx="9">
                  <c:v>0.04</c:v>
                </c:pt>
              </c:numCache>
            </c:numRef>
          </c:val>
          <c:extLst>
            <c:ext xmlns:c16="http://schemas.microsoft.com/office/drawing/2014/chart" uri="{C3380CC4-5D6E-409C-BE32-E72D297353CC}">
              <c16:uniqueId val="{00000000-CC7B-4ED7-B610-66EFA8A67E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0.19</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7B-4ED7-B610-66EFA8A67E91}"/>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0.59</c:v>
                </c:pt>
                <c:pt idx="2">
                  <c:v>#N/A</c:v>
                </c:pt>
                <c:pt idx="3">
                  <c:v>0.71</c:v>
                </c:pt>
                <c:pt idx="4">
                  <c:v>#N/A</c:v>
                </c:pt>
                <c:pt idx="5">
                  <c:v>0.28000000000000003</c:v>
                </c:pt>
                <c:pt idx="6">
                  <c:v>#N/A</c:v>
                </c:pt>
                <c:pt idx="7">
                  <c:v>0.25</c:v>
                </c:pt>
                <c:pt idx="8">
                  <c:v>#N/A</c:v>
                </c:pt>
                <c:pt idx="9">
                  <c:v>0.09</c:v>
                </c:pt>
              </c:numCache>
            </c:numRef>
          </c:val>
          <c:extLst>
            <c:ext xmlns:c16="http://schemas.microsoft.com/office/drawing/2014/chart" uri="{C3380CC4-5D6E-409C-BE32-E72D297353CC}">
              <c16:uniqueId val="{00000002-CC7B-4ED7-B610-66EFA8A67E91}"/>
            </c:ext>
          </c:extLst>
        </c:ser>
        <c:ser>
          <c:idx val="3"/>
          <c:order val="3"/>
          <c:tx>
            <c:strRef>
              <c:f>データシート!$A$30</c:f>
              <c:strCache>
                <c:ptCount val="1"/>
                <c:pt idx="0">
                  <c:v>居宅介護予防支援事業特別会計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0.06</c:v>
                </c:pt>
                <c:pt idx="4">
                  <c:v>#N/A</c:v>
                </c:pt>
                <c:pt idx="5">
                  <c:v>0.08</c:v>
                </c:pt>
                <c:pt idx="6">
                  <c:v>#N/A</c:v>
                </c:pt>
                <c:pt idx="7">
                  <c:v>0.1</c:v>
                </c:pt>
                <c:pt idx="8">
                  <c:v>#N/A</c:v>
                </c:pt>
                <c:pt idx="9">
                  <c:v>0.12</c:v>
                </c:pt>
              </c:numCache>
            </c:numRef>
          </c:val>
          <c:extLst>
            <c:ext xmlns:c16="http://schemas.microsoft.com/office/drawing/2014/chart" uri="{C3380CC4-5D6E-409C-BE32-E72D297353CC}">
              <c16:uniqueId val="{00000003-CC7B-4ED7-B610-66EFA8A67E91}"/>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1.55</c:v>
                </c:pt>
                <c:pt idx="2">
                  <c:v>#N/A</c:v>
                </c:pt>
                <c:pt idx="3">
                  <c:v>0.85</c:v>
                </c:pt>
                <c:pt idx="4">
                  <c:v>#N/A</c:v>
                </c:pt>
                <c:pt idx="5">
                  <c:v>1.1200000000000001</c:v>
                </c:pt>
                <c:pt idx="6">
                  <c:v>#N/A</c:v>
                </c:pt>
                <c:pt idx="7">
                  <c:v>0.79</c:v>
                </c:pt>
                <c:pt idx="8">
                  <c:v>#N/A</c:v>
                </c:pt>
                <c:pt idx="9">
                  <c:v>0.41</c:v>
                </c:pt>
              </c:numCache>
            </c:numRef>
          </c:val>
          <c:extLst>
            <c:ext xmlns:c16="http://schemas.microsoft.com/office/drawing/2014/chart" uri="{C3380CC4-5D6E-409C-BE32-E72D297353CC}">
              <c16:uniqueId val="{00000004-CC7B-4ED7-B610-66EFA8A67E91}"/>
            </c:ext>
          </c:extLst>
        </c:ser>
        <c:ser>
          <c:idx val="5"/>
          <c:order val="5"/>
          <c:tx>
            <c:strRef>
              <c:f>データシート!$A$32</c:f>
              <c:strCache>
                <c:ptCount val="1"/>
                <c:pt idx="0">
                  <c:v>勝沼病院事業会計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0.61</c:v>
                </c:pt>
                <c:pt idx="2">
                  <c:v>#N/A</c:v>
                </c:pt>
                <c:pt idx="3">
                  <c:v>0.6</c:v>
                </c:pt>
                <c:pt idx="4">
                  <c:v>#N/A</c:v>
                </c:pt>
                <c:pt idx="5">
                  <c:v>0.52</c:v>
                </c:pt>
                <c:pt idx="6">
                  <c:v>#N/A</c:v>
                </c:pt>
                <c:pt idx="7">
                  <c:v>0.65</c:v>
                </c:pt>
                <c:pt idx="8">
                  <c:v>#N/A</c:v>
                </c:pt>
                <c:pt idx="9">
                  <c:v>0.65</c:v>
                </c:pt>
              </c:numCache>
            </c:numRef>
          </c:val>
          <c:extLst>
            <c:ext xmlns:c16="http://schemas.microsoft.com/office/drawing/2014/chart" uri="{C3380CC4-5D6E-409C-BE32-E72D297353CC}">
              <c16:uniqueId val="{00000005-CC7B-4ED7-B610-66EFA8A67E9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0.05</c:v>
                </c:pt>
                <c:pt idx="4">
                  <c:v>#N/A</c:v>
                </c:pt>
                <c:pt idx="5">
                  <c:v>0.3</c:v>
                </c:pt>
                <c:pt idx="6">
                  <c:v>#N/A</c:v>
                </c:pt>
                <c:pt idx="7">
                  <c:v>0.8</c:v>
                </c:pt>
                <c:pt idx="8">
                  <c:v>#N/A</c:v>
                </c:pt>
                <c:pt idx="9">
                  <c:v>1.43</c:v>
                </c:pt>
              </c:numCache>
            </c:numRef>
          </c:val>
          <c:extLst>
            <c:ext xmlns:c16="http://schemas.microsoft.com/office/drawing/2014/chart" uri="{C3380CC4-5D6E-409C-BE32-E72D297353CC}">
              <c16:uniqueId val="{00000006-CC7B-4ED7-B610-66EFA8A67E91}"/>
            </c:ext>
          </c:extLst>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1.88</c:v>
                </c:pt>
                <c:pt idx="2">
                  <c:v>#N/A</c:v>
                </c:pt>
                <c:pt idx="3">
                  <c:v>1.69</c:v>
                </c:pt>
                <c:pt idx="4">
                  <c:v>#N/A</c:v>
                </c:pt>
                <c:pt idx="5">
                  <c:v>1.34</c:v>
                </c:pt>
                <c:pt idx="6">
                  <c:v>#N/A</c:v>
                </c:pt>
                <c:pt idx="7">
                  <c:v>1.83</c:v>
                </c:pt>
                <c:pt idx="8">
                  <c:v>#N/A</c:v>
                </c:pt>
                <c:pt idx="9">
                  <c:v>1.97</c:v>
                </c:pt>
              </c:numCache>
            </c:numRef>
          </c:val>
          <c:extLst>
            <c:ext xmlns:c16="http://schemas.microsoft.com/office/drawing/2014/chart" uri="{C3380CC4-5D6E-409C-BE32-E72D297353CC}">
              <c16:uniqueId val="{00000007-CC7B-4ED7-B610-66EFA8A67E9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8.44</c:v>
                </c:pt>
                <c:pt idx="2">
                  <c:v>#N/A</c:v>
                </c:pt>
                <c:pt idx="3">
                  <c:v>8.0299999999999994</c:v>
                </c:pt>
                <c:pt idx="4">
                  <c:v>#N/A</c:v>
                </c:pt>
                <c:pt idx="5">
                  <c:v>7</c:v>
                </c:pt>
                <c:pt idx="6">
                  <c:v>#N/A</c:v>
                </c:pt>
                <c:pt idx="7">
                  <c:v>6.84</c:v>
                </c:pt>
                <c:pt idx="8">
                  <c:v>#N/A</c:v>
                </c:pt>
                <c:pt idx="9">
                  <c:v>6.67</c:v>
                </c:pt>
              </c:numCache>
            </c:numRef>
          </c:val>
          <c:extLst>
            <c:ext xmlns:c16="http://schemas.microsoft.com/office/drawing/2014/chart" uri="{C3380CC4-5D6E-409C-BE32-E72D297353CC}">
              <c16:uniqueId val="{00000008-CC7B-4ED7-B610-66EFA8A67E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4.09</c:v>
                </c:pt>
                <c:pt idx="2">
                  <c:v>#N/A</c:v>
                </c:pt>
                <c:pt idx="3">
                  <c:v>5.93</c:v>
                </c:pt>
                <c:pt idx="4">
                  <c:v>#N/A</c:v>
                </c:pt>
                <c:pt idx="5">
                  <c:v>11.4</c:v>
                </c:pt>
                <c:pt idx="6">
                  <c:v>#N/A</c:v>
                </c:pt>
                <c:pt idx="7">
                  <c:v>8.9600000000000009</c:v>
                </c:pt>
                <c:pt idx="8">
                  <c:v>#N/A</c:v>
                </c:pt>
                <c:pt idx="9">
                  <c:v>7.8</c:v>
                </c:pt>
              </c:numCache>
            </c:numRef>
          </c:val>
          <c:extLst>
            <c:ext xmlns:c16="http://schemas.microsoft.com/office/drawing/2014/chart" uri="{C3380CC4-5D6E-409C-BE32-E72D297353CC}">
              <c16:uniqueId val="{00000009-CC7B-4ED7-B610-66EFA8A67E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2209</c:v>
                </c:pt>
                <c:pt idx="5">
                  <c:v>2300</c:v>
                </c:pt>
                <c:pt idx="8">
                  <c:v>2260</c:v>
                </c:pt>
                <c:pt idx="11">
                  <c:v>2186</c:v>
                </c:pt>
                <c:pt idx="14">
                  <c:v>2112</c:v>
                </c:pt>
              </c:numCache>
            </c:numRef>
          </c:val>
          <c:extLst>
            <c:ext xmlns:c16="http://schemas.microsoft.com/office/drawing/2014/chart" uri="{C3380CC4-5D6E-409C-BE32-E72D297353CC}">
              <c16:uniqueId val="{00000000-4272-4520-A27A-8735EDACDF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72-4520-A27A-8735EDACDF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207</c:v>
                </c:pt>
                <c:pt idx="3">
                  <c:v>105</c:v>
                </c:pt>
                <c:pt idx="6">
                  <c:v>0</c:v>
                </c:pt>
                <c:pt idx="9">
                  <c:v>0</c:v>
                </c:pt>
                <c:pt idx="12">
                  <c:v>0</c:v>
                </c:pt>
              </c:numCache>
            </c:numRef>
          </c:val>
          <c:extLst>
            <c:ext xmlns:c16="http://schemas.microsoft.com/office/drawing/2014/chart" uri="{C3380CC4-5D6E-409C-BE32-E72D297353CC}">
              <c16:uniqueId val="{00000002-4272-4520-A27A-8735EDACDF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193</c:v>
                </c:pt>
                <c:pt idx="3">
                  <c:v>245</c:v>
                </c:pt>
                <c:pt idx="6">
                  <c:v>246</c:v>
                </c:pt>
                <c:pt idx="9">
                  <c:v>206</c:v>
                </c:pt>
                <c:pt idx="12">
                  <c:v>201</c:v>
                </c:pt>
              </c:numCache>
            </c:numRef>
          </c:val>
          <c:extLst>
            <c:ext xmlns:c16="http://schemas.microsoft.com/office/drawing/2014/chart" uri="{C3380CC4-5D6E-409C-BE32-E72D297353CC}">
              <c16:uniqueId val="{00000003-4272-4520-A27A-8735EDACDF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798</c:v>
                </c:pt>
                <c:pt idx="3">
                  <c:v>827</c:v>
                </c:pt>
                <c:pt idx="6">
                  <c:v>768</c:v>
                </c:pt>
                <c:pt idx="9">
                  <c:v>744</c:v>
                </c:pt>
                <c:pt idx="12">
                  <c:v>677</c:v>
                </c:pt>
              </c:numCache>
            </c:numRef>
          </c:val>
          <c:extLst>
            <c:ext xmlns:c16="http://schemas.microsoft.com/office/drawing/2014/chart" uri="{C3380CC4-5D6E-409C-BE32-E72D297353CC}">
              <c16:uniqueId val="{00000004-4272-4520-A27A-8735EDACDF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72-4520-A27A-8735EDACDF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72-4520-A27A-8735EDACDF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2345</c:v>
                </c:pt>
                <c:pt idx="3">
                  <c:v>2405</c:v>
                </c:pt>
                <c:pt idx="6">
                  <c:v>2493</c:v>
                </c:pt>
                <c:pt idx="9">
                  <c:v>2474</c:v>
                </c:pt>
                <c:pt idx="12">
                  <c:v>2306</c:v>
                </c:pt>
              </c:numCache>
            </c:numRef>
          </c:val>
          <c:extLst>
            <c:ext xmlns:c16="http://schemas.microsoft.com/office/drawing/2014/chart" uri="{C3380CC4-5D6E-409C-BE32-E72D297353CC}">
              <c16:uniqueId val="{00000007-4272-4520-A27A-8735EDACDF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1334</c:v>
                </c:pt>
                <c:pt idx="2">
                  <c:v>#N/A</c:v>
                </c:pt>
                <c:pt idx="3">
                  <c:v>#N/A</c:v>
                </c:pt>
                <c:pt idx="4">
                  <c:v>1282</c:v>
                </c:pt>
                <c:pt idx="5">
                  <c:v>#N/A</c:v>
                </c:pt>
                <c:pt idx="6">
                  <c:v>#N/A</c:v>
                </c:pt>
                <c:pt idx="7">
                  <c:v>1247</c:v>
                </c:pt>
                <c:pt idx="8">
                  <c:v>#N/A</c:v>
                </c:pt>
                <c:pt idx="9">
                  <c:v>#N/A</c:v>
                </c:pt>
                <c:pt idx="10">
                  <c:v>1238</c:v>
                </c:pt>
                <c:pt idx="11">
                  <c:v>#N/A</c:v>
                </c:pt>
                <c:pt idx="12">
                  <c:v>#N/A</c:v>
                </c:pt>
                <c:pt idx="13">
                  <c:v>1072</c:v>
                </c:pt>
                <c:pt idx="14">
                  <c:v>#N/A</c:v>
                </c:pt>
              </c:numCache>
            </c:numRef>
          </c:val>
          <c:smooth val="0"/>
          <c:extLst>
            <c:ext xmlns:c16="http://schemas.microsoft.com/office/drawing/2014/chart" uri="{C3380CC4-5D6E-409C-BE32-E72D297353CC}">
              <c16:uniqueId val="{00000008-4272-4520-A27A-8735EDACDF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21395</c:v>
                </c:pt>
                <c:pt idx="5">
                  <c:v>20042</c:v>
                </c:pt>
                <c:pt idx="8">
                  <c:v>18783</c:v>
                </c:pt>
                <c:pt idx="11">
                  <c:v>17301</c:v>
                </c:pt>
                <c:pt idx="14">
                  <c:v>15831</c:v>
                </c:pt>
              </c:numCache>
            </c:numRef>
          </c:val>
          <c:extLst>
            <c:ext xmlns:c16="http://schemas.microsoft.com/office/drawing/2014/chart" uri="{C3380CC4-5D6E-409C-BE32-E72D297353CC}">
              <c16:uniqueId val="{00000000-260A-4375-84C1-9A4A0B9AA1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89</c:v>
                </c:pt>
                <c:pt idx="5">
                  <c:v>483</c:v>
                </c:pt>
                <c:pt idx="8">
                  <c:v>809</c:v>
                </c:pt>
                <c:pt idx="11">
                  <c:v>1086</c:v>
                </c:pt>
                <c:pt idx="14">
                  <c:v>989</c:v>
                </c:pt>
              </c:numCache>
            </c:numRef>
          </c:val>
          <c:extLst>
            <c:ext xmlns:c16="http://schemas.microsoft.com/office/drawing/2014/chart" uri="{C3380CC4-5D6E-409C-BE32-E72D297353CC}">
              <c16:uniqueId val="{00000001-260A-4375-84C1-9A4A0B9AA1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3032</c:v>
                </c:pt>
                <c:pt idx="5">
                  <c:v>3396</c:v>
                </c:pt>
                <c:pt idx="8">
                  <c:v>4472</c:v>
                </c:pt>
                <c:pt idx="11">
                  <c:v>5979</c:v>
                </c:pt>
                <c:pt idx="14">
                  <c:v>6996</c:v>
                </c:pt>
              </c:numCache>
            </c:numRef>
          </c:val>
          <c:extLst>
            <c:ext xmlns:c16="http://schemas.microsoft.com/office/drawing/2014/chart" uri="{C3380CC4-5D6E-409C-BE32-E72D297353CC}">
              <c16:uniqueId val="{00000002-260A-4375-84C1-9A4A0B9AA1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0A-4375-84C1-9A4A0B9AA1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0A-4375-84C1-9A4A0B9AA1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0A-4375-84C1-9A4A0B9AA1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2754</c:v>
                </c:pt>
                <c:pt idx="3">
                  <c:v>2652</c:v>
                </c:pt>
                <c:pt idx="6">
                  <c:v>2592</c:v>
                </c:pt>
                <c:pt idx="9">
                  <c:v>2433</c:v>
                </c:pt>
                <c:pt idx="12">
                  <c:v>2441</c:v>
                </c:pt>
              </c:numCache>
            </c:numRef>
          </c:val>
          <c:extLst>
            <c:ext xmlns:c16="http://schemas.microsoft.com/office/drawing/2014/chart" uri="{C3380CC4-5D6E-409C-BE32-E72D297353CC}">
              <c16:uniqueId val="{00000006-260A-4375-84C1-9A4A0B9AA1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2030</c:v>
                </c:pt>
                <c:pt idx="3">
                  <c:v>1859</c:v>
                </c:pt>
                <c:pt idx="6">
                  <c:v>1692</c:v>
                </c:pt>
                <c:pt idx="9">
                  <c:v>1508</c:v>
                </c:pt>
                <c:pt idx="12">
                  <c:v>1324</c:v>
                </c:pt>
              </c:numCache>
            </c:numRef>
          </c:val>
          <c:extLst>
            <c:ext xmlns:c16="http://schemas.microsoft.com/office/drawing/2014/chart" uri="{C3380CC4-5D6E-409C-BE32-E72D297353CC}">
              <c16:uniqueId val="{00000007-260A-4375-84C1-9A4A0B9AA1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8895</c:v>
                </c:pt>
                <c:pt idx="3">
                  <c:v>7666</c:v>
                </c:pt>
                <c:pt idx="6">
                  <c:v>7075</c:v>
                </c:pt>
                <c:pt idx="9">
                  <c:v>6605</c:v>
                </c:pt>
                <c:pt idx="12">
                  <c:v>6277</c:v>
                </c:pt>
              </c:numCache>
            </c:numRef>
          </c:val>
          <c:extLst>
            <c:ext xmlns:c16="http://schemas.microsoft.com/office/drawing/2014/chart" uri="{C3380CC4-5D6E-409C-BE32-E72D297353CC}">
              <c16:uniqueId val="{00000008-260A-4375-84C1-9A4A0B9AA1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256</c:v>
                </c:pt>
                <c:pt idx="3">
                  <c:v>51</c:v>
                </c:pt>
                <c:pt idx="6">
                  <c:v>48</c:v>
                </c:pt>
                <c:pt idx="9">
                  <c:v>198</c:v>
                </c:pt>
                <c:pt idx="12">
                  <c:v>193</c:v>
                </c:pt>
              </c:numCache>
            </c:numRef>
          </c:val>
          <c:extLst>
            <c:ext xmlns:c16="http://schemas.microsoft.com/office/drawing/2014/chart" uri="{C3380CC4-5D6E-409C-BE32-E72D297353CC}">
              <c16:uniqueId val="{00000009-260A-4375-84C1-9A4A0B9AA1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22134</c:v>
                </c:pt>
                <c:pt idx="3">
                  <c:v>20958</c:v>
                </c:pt>
                <c:pt idx="6">
                  <c:v>20284</c:v>
                </c:pt>
                <c:pt idx="9">
                  <c:v>18683</c:v>
                </c:pt>
                <c:pt idx="12">
                  <c:v>17521</c:v>
                </c:pt>
              </c:numCache>
            </c:numRef>
          </c:val>
          <c:extLst>
            <c:ext xmlns:c16="http://schemas.microsoft.com/office/drawing/2014/chart" uri="{C3380CC4-5D6E-409C-BE32-E72D297353CC}">
              <c16:uniqueId val="{0000000A-260A-4375-84C1-9A4A0B9AA1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11553</c:v>
                </c:pt>
                <c:pt idx="2">
                  <c:v>#N/A</c:v>
                </c:pt>
                <c:pt idx="3">
                  <c:v>#N/A</c:v>
                </c:pt>
                <c:pt idx="4">
                  <c:v>9264</c:v>
                </c:pt>
                <c:pt idx="5">
                  <c:v>#N/A</c:v>
                </c:pt>
                <c:pt idx="6">
                  <c:v>#N/A</c:v>
                </c:pt>
                <c:pt idx="7">
                  <c:v>7626</c:v>
                </c:pt>
                <c:pt idx="8">
                  <c:v>#N/A</c:v>
                </c:pt>
                <c:pt idx="9">
                  <c:v>#N/A</c:v>
                </c:pt>
                <c:pt idx="10">
                  <c:v>5063</c:v>
                </c:pt>
                <c:pt idx="11">
                  <c:v>#N/A</c:v>
                </c:pt>
                <c:pt idx="12">
                  <c:v>#N/A</c:v>
                </c:pt>
                <c:pt idx="13">
                  <c:v>3940</c:v>
                </c:pt>
                <c:pt idx="14">
                  <c:v>#N/A</c:v>
                </c:pt>
              </c:numCache>
            </c:numRef>
          </c:val>
          <c:smooth val="0"/>
          <c:extLst>
            <c:ext xmlns:c16="http://schemas.microsoft.com/office/drawing/2014/chart" uri="{C3380CC4-5D6E-409C-BE32-E72D297353CC}">
              <c16:uniqueId val="{0000000B-260A-4375-84C1-9A4A0B9AA1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748</c:v>
                </c:pt>
                <c:pt idx="1">
                  <c:v>1002</c:v>
                </c:pt>
                <c:pt idx="2">
                  <c:v>1178</c:v>
                </c:pt>
              </c:numCache>
            </c:numRef>
          </c:val>
          <c:extLst>
            <c:ext xmlns:c16="http://schemas.microsoft.com/office/drawing/2014/chart" uri="{C3380CC4-5D6E-409C-BE32-E72D297353CC}">
              <c16:uniqueId val="{00000000-58B0-434E-96F2-66C6800051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58B0-434E-96F2-66C6800051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3529</c:v>
                </c:pt>
                <c:pt idx="1">
                  <c:v>4495</c:v>
                </c:pt>
                <c:pt idx="2">
                  <c:v>5158</c:v>
                </c:pt>
              </c:numCache>
            </c:numRef>
          </c:val>
          <c:extLst>
            <c:ext xmlns:c16="http://schemas.microsoft.com/office/drawing/2014/chart" uri="{C3380CC4-5D6E-409C-BE32-E72D297353CC}">
              <c16:uniqueId val="{00000002-58B0-434E-96F2-66C6800051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29,600
29,306
264.11
23,159,208
22,189,245
802,246
10,274,917
17,520,541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類似団体の平均値を上回る</a:t>
          </a:r>
          <a:r>
            <a:rPr kumimoji="1" lang="en-US" altLang="ja-JP" sz="1050">
              <a:latin typeface="ＭＳ Ｐゴシック" panose="020B0600070205080204" pitchFamily="50" charset="-128"/>
              <a:ea typeface="ＭＳ Ｐゴシック" panose="020B0600070205080204" pitchFamily="50" charset="-128"/>
            </a:rPr>
            <a:t>0.43</a:t>
          </a:r>
          <a:r>
            <a:rPr kumimoji="1" lang="ja-JP" altLang="en-US" sz="1050">
              <a:latin typeface="ＭＳ Ｐゴシック" panose="020B0600070205080204" pitchFamily="50" charset="-128"/>
              <a:ea typeface="ＭＳ Ｐゴシック" panose="020B0600070205080204" pitchFamily="50" charset="-128"/>
            </a:rPr>
            <a:t>となり、令和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年度から横ばいで推移している。</a:t>
          </a:r>
        </a:p>
        <a:p>
          <a:r>
            <a:rPr kumimoji="1" lang="ja-JP" altLang="en-US" sz="1050">
              <a:latin typeface="ＭＳ Ｐゴシック" panose="020B0600070205080204" pitchFamily="50" charset="-128"/>
              <a:ea typeface="ＭＳ Ｐゴシック" panose="020B0600070205080204" pitchFamily="50" charset="-128"/>
            </a:rPr>
            <a:t>　基準財政収入額については、新型コロナウイルス感染症の流行により停滞していた社会経済活動が正常化してきた影響により市民税（個人、法人）や固定資産税が増となるとともに、配当割交付金や法人事業税交付金の増などにより</a:t>
          </a:r>
          <a:r>
            <a:rPr kumimoji="1" lang="en-US" altLang="ja-JP" sz="1050">
              <a:latin typeface="ＭＳ Ｐゴシック" panose="020B0600070205080204" pitchFamily="50" charset="-128"/>
              <a:ea typeface="ＭＳ Ｐゴシック" panose="020B0600070205080204" pitchFamily="50" charset="-128"/>
            </a:rPr>
            <a:t>130,101</a:t>
          </a:r>
          <a:r>
            <a:rPr kumimoji="1" lang="ja-JP" altLang="en-US" sz="1050">
              <a:latin typeface="ＭＳ Ｐゴシック" panose="020B0600070205080204" pitchFamily="50" charset="-128"/>
              <a:ea typeface="ＭＳ Ｐゴシック" panose="020B0600070205080204" pitchFamily="50" charset="-128"/>
            </a:rPr>
            <a:t>千円（前年度比</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基準財政需要額については、合併特例債などの元金償還分の公債費の減や臨時経済対策費の減があるものの、地域デジタル社会推進費の増や臨時財政対策債償還基金費の増などにより</a:t>
          </a:r>
          <a:r>
            <a:rPr kumimoji="1" lang="en-US" altLang="ja-JP" sz="1050">
              <a:latin typeface="ＭＳ Ｐゴシック" panose="020B0600070205080204" pitchFamily="50" charset="-128"/>
              <a:ea typeface="ＭＳ Ｐゴシック" panose="020B0600070205080204" pitchFamily="50" charset="-128"/>
            </a:rPr>
            <a:t>76,545</a:t>
          </a:r>
          <a:r>
            <a:rPr kumimoji="1" lang="ja-JP" altLang="en-US" sz="1050">
              <a:latin typeface="ＭＳ Ｐゴシック" panose="020B0600070205080204" pitchFamily="50" charset="-128"/>
              <a:ea typeface="ＭＳ Ｐゴシック" panose="020B0600070205080204" pitchFamily="50" charset="-128"/>
            </a:rPr>
            <a:t>千円（前年度比</a:t>
          </a:r>
          <a:r>
            <a:rPr kumimoji="1" lang="en-US" altLang="ja-JP" sz="1050">
              <a:latin typeface="ＭＳ Ｐゴシック" panose="020B0600070205080204" pitchFamily="50" charset="-128"/>
              <a:ea typeface="ＭＳ Ｐゴシック" panose="020B0600070205080204" pitchFamily="50" charset="-128"/>
            </a:rPr>
            <a:t>0.84</a:t>
          </a:r>
          <a:r>
            <a:rPr kumimoji="1" lang="ja-JP" altLang="en-US" sz="1050">
              <a:latin typeface="ＭＳ Ｐゴシック" panose="020B0600070205080204" pitchFamily="50" charset="-128"/>
              <a:ea typeface="ＭＳ Ｐゴシック" panose="020B0600070205080204" pitchFamily="50" charset="-128"/>
            </a:rPr>
            <a:t>％）増加した。</a:t>
          </a:r>
        </a:p>
        <a:p>
          <a:r>
            <a:rPr kumimoji="1" lang="ja-JP" altLang="en-US" sz="1050">
              <a:latin typeface="ＭＳ Ｐゴシック" panose="020B0600070205080204" pitchFamily="50" charset="-128"/>
              <a:ea typeface="ＭＳ Ｐゴシック" panose="020B0600070205080204" pitchFamily="50" charset="-128"/>
            </a:rPr>
            <a:t>　類似団体平均を上回っているものの、単年度では、前年から減少し、</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ヵ年平均でも令和元年度から</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ポイント減少していることから、指数改善に向け、引き続き、高水準にある市税徴収率の維持に努め、健全化を推進する。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5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90.1</a:t>
          </a:r>
          <a:r>
            <a:rPr kumimoji="1" lang="ja-JP" altLang="en-US" sz="1050">
              <a:latin typeface="ＭＳ Ｐゴシック" panose="020B0600070205080204" pitchFamily="50" charset="-128"/>
              <a:ea typeface="ＭＳ Ｐゴシック" panose="020B0600070205080204" pitchFamily="50" charset="-128"/>
            </a:rPr>
            <a:t>％となり、前年度比</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ポイント改善した。</a:t>
          </a:r>
        </a:p>
        <a:p>
          <a:r>
            <a:rPr kumimoji="1" lang="ja-JP" altLang="en-US" sz="1050">
              <a:latin typeface="ＭＳ Ｐゴシック" panose="020B0600070205080204" pitchFamily="50" charset="-128"/>
              <a:ea typeface="ＭＳ Ｐゴシック" panose="020B0600070205080204" pitchFamily="50" charset="-128"/>
            </a:rPr>
            <a:t>　経常経費充当一般財源については、障害者自立支援給付費、生活保護扶助費の増や給与改定による人件費の増があるものの、公債費の減やふるさと支援基金の経常経費充当額増加に伴う減により</a:t>
          </a:r>
          <a:r>
            <a:rPr kumimoji="1" lang="en-US" altLang="ja-JP" sz="1050">
              <a:latin typeface="ＭＳ Ｐゴシック" panose="020B0600070205080204" pitchFamily="50" charset="-128"/>
              <a:ea typeface="ＭＳ Ｐゴシック" panose="020B0600070205080204" pitchFamily="50" charset="-128"/>
            </a:rPr>
            <a:t>83,727</a:t>
          </a:r>
          <a:r>
            <a:rPr kumimoji="1" lang="ja-JP" altLang="en-US" sz="1050">
              <a:latin typeface="ＭＳ Ｐゴシック" panose="020B0600070205080204" pitchFamily="50" charset="-128"/>
              <a:ea typeface="ＭＳ Ｐゴシック" panose="020B0600070205080204" pitchFamily="50" charset="-128"/>
            </a:rPr>
            <a:t>千円減少した。</a:t>
          </a:r>
        </a:p>
        <a:p>
          <a:r>
            <a:rPr kumimoji="1" lang="ja-JP" altLang="en-US" sz="1050">
              <a:latin typeface="ＭＳ Ｐゴシック" panose="020B0600070205080204" pitchFamily="50" charset="-128"/>
              <a:ea typeface="ＭＳ Ｐゴシック" panose="020B0600070205080204" pitchFamily="50" charset="-128"/>
            </a:rPr>
            <a:t>　経常一般財源等については、市民税や固定資産税、各種交付金の増はあるものの、普通交付税の再算定よる追加交付額の減や臨時財政対策債の減より</a:t>
          </a:r>
          <a:r>
            <a:rPr kumimoji="1" lang="en-US" altLang="ja-JP" sz="1050">
              <a:latin typeface="ＭＳ Ｐゴシック" panose="020B0600070205080204" pitchFamily="50" charset="-128"/>
              <a:ea typeface="ＭＳ Ｐゴシック" panose="020B0600070205080204" pitchFamily="50" charset="-128"/>
            </a:rPr>
            <a:t>68,899</a:t>
          </a:r>
          <a:r>
            <a:rPr kumimoji="1" lang="ja-JP" altLang="en-US" sz="1050">
              <a:latin typeface="ＭＳ Ｐゴシック" panose="020B0600070205080204" pitchFamily="50" charset="-128"/>
              <a:ea typeface="ＭＳ Ｐゴシック" panose="020B0600070205080204" pitchFamily="50" charset="-128"/>
            </a:rPr>
            <a:t>千円減少した。</a:t>
          </a:r>
        </a:p>
        <a:p>
          <a:r>
            <a:rPr kumimoji="1" lang="ja-JP" altLang="en-US" sz="1050">
              <a:latin typeface="ＭＳ Ｐゴシック" panose="020B0600070205080204" pitchFamily="50" charset="-128"/>
              <a:ea typeface="ＭＳ Ｐゴシック" panose="020B0600070205080204" pitchFamily="50" charset="-128"/>
            </a:rPr>
            <a:t>　経常経費充当一般財源の減少幅が経常一般財源等の減少幅を上回ったことにより比率は改善したが、</a:t>
          </a:r>
          <a:r>
            <a:rPr kumimoji="1" lang="en-US" altLang="ja-JP" sz="1050">
              <a:latin typeface="ＭＳ Ｐゴシック" panose="020B0600070205080204" pitchFamily="50" charset="-128"/>
              <a:ea typeface="ＭＳ Ｐゴシック" panose="020B0600070205080204" pitchFamily="50" charset="-128"/>
            </a:rPr>
            <a:t>90</a:t>
          </a:r>
          <a:r>
            <a:rPr kumimoji="1" lang="ja-JP" altLang="en-US" sz="1050">
              <a:latin typeface="ＭＳ Ｐゴシック" panose="020B0600070205080204" pitchFamily="50" charset="-128"/>
              <a:ea typeface="ＭＳ Ｐゴシック" panose="020B0600070205080204" pitchFamily="50" charset="-128"/>
            </a:rPr>
            <a:t>％を超える高い比率で推移しているため、新行財政改革大綱に掲げる項目を着実に推進する中で経常経費の節減に努める。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165826</xdr:rowOff>
    </xdr:from>
    <xdr:to>
      <xdr:col>23</xdr:col>
      <xdr:colOff>133350</xdr:colOff>
      <xdr:row>60</xdr:row>
      <xdr:rowOff>1270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8137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28847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882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28847</xdr:rowOff>
    </xdr:from>
    <xdr:to>
      <xdr:col>15</xdr:col>
      <xdr:colOff>82550</xdr:colOff>
      <xdr:row>60</xdr:row>
      <xdr:rowOff>84001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1584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84001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3653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115026</xdr:rowOff>
    </xdr:from>
    <xdr:to>
      <xdr:col>23</xdr:col>
      <xdr:colOff>184150</xdr:colOff>
      <xdr:row>60</xdr:row>
      <xdr:rowOff>45176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131553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149497</xdr:rowOff>
    </xdr:from>
    <xdr:to>
      <xdr:col>15</xdr:col>
      <xdr:colOff>133350</xdr:colOff>
      <xdr:row>60</xdr:row>
      <xdr:rowOff>79647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64424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33201</xdr:rowOff>
    </xdr:from>
    <xdr:to>
      <xdr:col>11</xdr:col>
      <xdr:colOff>82550</xdr:colOff>
      <xdr:row>60</xdr:row>
      <xdr:rowOff>134801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119578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201,589</a:t>
          </a:r>
          <a:r>
            <a:rPr kumimoji="1" lang="ja-JP" altLang="en-US" sz="1050">
              <a:latin typeface="ＭＳ Ｐゴシック" panose="020B0600070205080204" pitchFamily="50" charset="-128"/>
              <a:ea typeface="ＭＳ Ｐゴシック" panose="020B0600070205080204" pitchFamily="50" charset="-128"/>
            </a:rPr>
            <a:t>円であり、前年度比</a:t>
          </a:r>
          <a:r>
            <a:rPr kumimoji="1" lang="en-US" altLang="ja-JP" sz="1050">
              <a:latin typeface="ＭＳ Ｐゴシック" panose="020B0600070205080204" pitchFamily="50" charset="-128"/>
              <a:ea typeface="ＭＳ Ｐゴシック" panose="020B0600070205080204" pitchFamily="50" charset="-128"/>
            </a:rPr>
            <a:t>4,701</a:t>
          </a:r>
          <a:r>
            <a:rPr kumimoji="1" lang="ja-JP" altLang="en-US" sz="1050">
              <a:latin typeface="ＭＳ Ｐゴシック" panose="020B0600070205080204" pitchFamily="50" charset="-128"/>
              <a:ea typeface="ＭＳ Ｐゴシック" panose="020B0600070205080204" pitchFamily="50" charset="-128"/>
            </a:rPr>
            <a:t>円増加した。</a:t>
          </a:r>
        </a:p>
        <a:p>
          <a:r>
            <a:rPr kumimoji="1" lang="ja-JP" altLang="en-US" sz="1050">
              <a:latin typeface="ＭＳ Ｐゴシック" panose="020B0600070205080204" pitchFamily="50" charset="-128"/>
              <a:ea typeface="ＭＳ Ｐゴシック" panose="020B0600070205080204" pitchFamily="50" charset="-128"/>
            </a:rPr>
            <a:t>　人件費については、退職・採用に伴う職員年齢構成の影響による減や対象者の減に伴う退職手当特別負担金の減、新型コロナウイルスワクチン接種特設会場の終了に伴う時間外勤務手当の減などが影響し</a:t>
          </a:r>
          <a:r>
            <a:rPr kumimoji="1" lang="en-US" altLang="ja-JP" sz="1050">
              <a:latin typeface="ＭＳ Ｐゴシック" panose="020B0600070205080204" pitchFamily="50" charset="-128"/>
              <a:ea typeface="ＭＳ Ｐゴシック" panose="020B0600070205080204" pitchFamily="50" charset="-128"/>
            </a:rPr>
            <a:t>28,782</a:t>
          </a:r>
          <a:r>
            <a:rPr kumimoji="1" lang="ja-JP" altLang="en-US" sz="1050">
              <a:latin typeface="ＭＳ Ｐゴシック" panose="020B0600070205080204" pitchFamily="50" charset="-128"/>
              <a:ea typeface="ＭＳ Ｐゴシック" panose="020B0600070205080204" pitchFamily="50" charset="-128"/>
            </a:rPr>
            <a:t>千円減少した。</a:t>
          </a:r>
        </a:p>
        <a:p>
          <a:r>
            <a:rPr kumimoji="1" lang="ja-JP" altLang="en-US" sz="1050">
              <a:latin typeface="ＭＳ Ｐゴシック" panose="020B0600070205080204" pitchFamily="50" charset="-128"/>
              <a:ea typeface="ＭＳ Ｐゴシック" panose="020B0600070205080204" pitchFamily="50" charset="-128"/>
            </a:rPr>
            <a:t>　物件費については、ふるさと納税の寄附件数増加に伴うふるさと納税事務費の増や書かない窓口支援システムの導入などに伴う電算システム関連経費の増、教科書改訂に伴う教師用教科書等購入費の増などにより</a:t>
          </a:r>
          <a:r>
            <a:rPr kumimoji="1" lang="en-US" altLang="ja-JP" sz="1050">
              <a:latin typeface="ＭＳ Ｐゴシック" panose="020B0600070205080204" pitchFamily="50" charset="-128"/>
              <a:ea typeface="ＭＳ Ｐゴシック" panose="020B0600070205080204" pitchFamily="50" charset="-128"/>
            </a:rPr>
            <a:t>29,960</a:t>
          </a:r>
          <a:r>
            <a:rPr kumimoji="1" lang="ja-JP" altLang="en-US" sz="1050">
              <a:latin typeface="ＭＳ Ｐゴシック" panose="020B0600070205080204" pitchFamily="50" charset="-128"/>
              <a:ea typeface="ＭＳ Ｐゴシック" panose="020B0600070205080204" pitchFamily="50" charset="-128"/>
            </a:rPr>
            <a:t>千円増加した。</a:t>
          </a:r>
        </a:p>
        <a:p>
          <a:r>
            <a:rPr kumimoji="1" lang="ja-JP" altLang="en-US" sz="1050">
              <a:latin typeface="ＭＳ Ｐゴシック" panose="020B0600070205080204" pitchFamily="50" charset="-128"/>
              <a:ea typeface="ＭＳ Ｐゴシック" panose="020B0600070205080204" pitchFamily="50" charset="-128"/>
            </a:rPr>
            <a:t>　今後も新行財政改革大綱や定員適正化計画を推進し、行政事務経費の削減に努める。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23665</xdr:rowOff>
    </xdr:from>
    <xdr:to>
      <xdr:col>23</xdr:col>
      <xdr:colOff>133350</xdr:colOff>
      <xdr:row>82</xdr:row>
      <xdr:rowOff>31767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82565"/>
          <a:ext cx="8382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23665</xdr:rowOff>
    </xdr:from>
    <xdr:to>
      <xdr:col>19</xdr:col>
      <xdr:colOff>133350</xdr:colOff>
      <xdr:row>82</xdr:row>
      <xdr:rowOff>23857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82565"/>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149380</xdr:rowOff>
    </xdr:from>
    <xdr:to>
      <xdr:col>15</xdr:col>
      <xdr:colOff>82550</xdr:colOff>
      <xdr:row>82</xdr:row>
      <xdr:rowOff>23857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6830"/>
          <a:ext cx="889000" cy="4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131449</xdr:rowOff>
    </xdr:from>
    <xdr:to>
      <xdr:col>11</xdr:col>
      <xdr:colOff>31750</xdr:colOff>
      <xdr:row>81</xdr:row>
      <xdr:rowOff>149380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18899"/>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152417</xdr:rowOff>
    </xdr:from>
    <xdr:to>
      <xdr:col>23</xdr:col>
      <xdr:colOff>184150</xdr:colOff>
      <xdr:row>82</xdr:row>
      <xdr:rowOff>82567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168944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144315</xdr:rowOff>
    </xdr:from>
    <xdr:to>
      <xdr:col>19</xdr:col>
      <xdr:colOff>184150</xdr:colOff>
      <xdr:row>82</xdr:row>
      <xdr:rowOff>74465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84642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00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144507</xdr:rowOff>
    </xdr:from>
    <xdr:to>
      <xdr:col>15</xdr:col>
      <xdr:colOff>133350</xdr:colOff>
      <xdr:row>82</xdr:row>
      <xdr:rowOff>74657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84834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98580</xdr:rowOff>
    </xdr:from>
    <xdr:to>
      <xdr:col>11</xdr:col>
      <xdr:colOff>82550</xdr:colOff>
      <xdr:row>82</xdr:row>
      <xdr:rowOff>28730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38907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80649</xdr:rowOff>
    </xdr:from>
    <xdr:to>
      <xdr:col>7</xdr:col>
      <xdr:colOff>31750</xdr:colOff>
      <xdr:row>82</xdr:row>
      <xdr:rowOff>10799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20976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3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ラスパイレス指数については、類似団体の平均値を大きく下回る</a:t>
          </a:r>
          <a:r>
            <a:rPr kumimoji="1" lang="en-US" altLang="ja-JP" sz="1050">
              <a:latin typeface="ＭＳ Ｐゴシック" panose="020B0600070205080204" pitchFamily="50" charset="-128"/>
              <a:ea typeface="ＭＳ Ｐゴシック" panose="020B0600070205080204" pitchFamily="50" charset="-128"/>
            </a:rPr>
            <a:t>95.5</a:t>
          </a:r>
          <a:r>
            <a:rPr kumimoji="1" lang="ja-JP" altLang="en-US" sz="1050">
              <a:latin typeface="ＭＳ Ｐゴシック" panose="020B0600070205080204" pitchFamily="50" charset="-128"/>
              <a:ea typeface="ＭＳ Ｐゴシック" panose="020B0600070205080204" pitchFamily="50" charset="-128"/>
            </a:rPr>
            <a:t>となったが、前年度から</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ポイント改善している。</a:t>
          </a:r>
        </a:p>
        <a:p>
          <a:r>
            <a:rPr kumimoji="1" lang="ja-JP" altLang="en-US" sz="1050">
              <a:latin typeface="ＭＳ Ｐゴシック" panose="020B0600070205080204" pitchFamily="50" charset="-128"/>
              <a:ea typeface="ＭＳ Ｐゴシック" panose="020B0600070205080204" pitchFamily="50" charset="-128"/>
            </a:rPr>
            <a:t>　全国市平均を下回る値で推移していることから、昇任・昇格基準の見直しによる職員構成の改善も検討する中で現在の水準を基準に、職員給与費が市の財政を逼迫させることのないよう、引き続き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843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149578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843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149578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245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156932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9.83</a:t>
          </a:r>
          <a:r>
            <a:rPr kumimoji="1" lang="ja-JP" altLang="en-US" sz="1050">
              <a:latin typeface="ＭＳ Ｐゴシック" panose="020B0600070205080204" pitchFamily="50" charset="-128"/>
              <a:ea typeface="ＭＳ Ｐゴシック" panose="020B0600070205080204" pitchFamily="50" charset="-128"/>
            </a:rPr>
            <a:t>人となり、前年度から</a:t>
          </a:r>
          <a:r>
            <a:rPr kumimoji="1" lang="en-US" altLang="ja-JP" sz="1050">
              <a:latin typeface="ＭＳ Ｐゴシック" panose="020B0600070205080204" pitchFamily="50" charset="-128"/>
              <a:ea typeface="ＭＳ Ｐゴシック" panose="020B0600070205080204" pitchFamily="50" charset="-128"/>
            </a:rPr>
            <a:t>0.17</a:t>
          </a:r>
          <a:r>
            <a:rPr kumimoji="1" lang="ja-JP" altLang="en-US" sz="1050">
              <a:latin typeface="ＭＳ Ｐゴシック" panose="020B0600070205080204" pitchFamily="50" charset="-128"/>
              <a:ea typeface="ＭＳ Ｐゴシック" panose="020B0600070205080204" pitchFamily="50" charset="-128"/>
            </a:rPr>
            <a:t>人増加したが、全国平均や山梨県平均を上回っている状況である。</a:t>
          </a:r>
        </a:p>
        <a:p>
          <a:r>
            <a:rPr kumimoji="1" lang="ja-JP" altLang="en-US" sz="1050">
              <a:latin typeface="ＭＳ Ｐゴシック" panose="020B0600070205080204" pitchFamily="50" charset="-128"/>
              <a:ea typeface="ＭＳ Ｐゴシック" panose="020B0600070205080204" pitchFamily="50" charset="-128"/>
            </a:rPr>
            <a:t>　市では、平成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年度に作成した集中改革プランに基づき、早期退職者奨励制度の活用など定員適正化に努め、令和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年度までに</a:t>
          </a:r>
          <a:r>
            <a:rPr kumimoji="1" lang="en-US" altLang="ja-JP" sz="1050">
              <a:latin typeface="ＭＳ Ｐゴシック" panose="020B0600070205080204" pitchFamily="50" charset="-128"/>
              <a:ea typeface="ＭＳ Ｐゴシック" panose="020B0600070205080204" pitchFamily="50" charset="-128"/>
            </a:rPr>
            <a:t>83</a:t>
          </a:r>
          <a:r>
            <a:rPr kumimoji="1" lang="ja-JP" altLang="en-US" sz="1050">
              <a:latin typeface="ＭＳ Ｐゴシック" panose="020B0600070205080204" pitchFamily="50" charset="-128"/>
              <a:ea typeface="ＭＳ Ｐゴシック" panose="020B0600070205080204" pitchFamily="50" charset="-128"/>
            </a:rPr>
            <a:t>人を減員してきた。また、令和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年度には、令和</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年度までを計画期間とする定員適正化計画を策定したところである。</a:t>
          </a:r>
        </a:p>
        <a:p>
          <a:r>
            <a:rPr kumimoji="1" lang="ja-JP" altLang="en-US" sz="1050">
              <a:latin typeface="ＭＳ Ｐゴシック" panose="020B0600070205080204" pitchFamily="50" charset="-128"/>
              <a:ea typeface="ＭＳ Ｐゴシック" panose="020B0600070205080204" pitchFamily="50" charset="-128"/>
            </a:rPr>
            <a:t>　今後も多様化する住民ニーズに的確に対応できる組織体制を維持しつつ、新行財政改革大綱や定員適正化計画に基づく適正な定員管理に努める。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92159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65486"/>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78486</xdr:rowOff>
    </xdr:from>
    <xdr:to>
      <xdr:col>77</xdr:col>
      <xdr:colOff>44450</xdr:colOff>
      <xdr:row>60</xdr:row>
      <xdr:rowOff>78486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6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78486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5663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69638</xdr:rowOff>
    </xdr:from>
    <xdr:to>
      <xdr:col>68</xdr:col>
      <xdr:colOff>152400</xdr:colOff>
      <xdr:row>60</xdr:row>
      <xdr:rowOff>71247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5663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41359</xdr:rowOff>
    </xdr:from>
    <xdr:to>
      <xdr:col>81</xdr:col>
      <xdr:colOff>95250</xdr:colOff>
      <xdr:row>60</xdr:row>
      <xdr:rowOff>142959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57886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27686</xdr:rowOff>
    </xdr:from>
    <xdr:to>
      <xdr:col>77</xdr:col>
      <xdr:colOff>95250</xdr:colOff>
      <xdr:row>60</xdr:row>
      <xdr:rowOff>129286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139463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27686</xdr:rowOff>
    </xdr:from>
    <xdr:to>
      <xdr:col>73</xdr:col>
      <xdr:colOff>44450</xdr:colOff>
      <xdr:row>60</xdr:row>
      <xdr:rowOff>129286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139463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18838</xdr:rowOff>
    </xdr:from>
    <xdr:to>
      <xdr:col>68</xdr:col>
      <xdr:colOff>203200</xdr:colOff>
      <xdr:row>60</xdr:row>
      <xdr:rowOff>120438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130615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20447</xdr:rowOff>
    </xdr:from>
    <xdr:to>
      <xdr:col>64</xdr:col>
      <xdr:colOff>152400</xdr:colOff>
      <xdr:row>60</xdr:row>
      <xdr:rowOff>122047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132224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前年度から</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ポイント減少し</a:t>
          </a:r>
          <a:r>
            <a:rPr kumimoji="1" lang="en-US" altLang="ja-JP" sz="1050">
              <a:latin typeface="ＭＳ Ｐゴシック" panose="020B0600070205080204" pitchFamily="50" charset="-128"/>
              <a:ea typeface="ＭＳ Ｐゴシック" panose="020B0600070205080204" pitchFamily="50" charset="-128"/>
            </a:rPr>
            <a:t>14.3</a:t>
          </a:r>
          <a:r>
            <a:rPr kumimoji="1" lang="ja-JP" altLang="en-US" sz="1050">
              <a:latin typeface="ＭＳ Ｐゴシック" panose="020B0600070205080204" pitchFamily="50" charset="-128"/>
              <a:ea typeface="ＭＳ Ｐゴシック" panose="020B0600070205080204" pitchFamily="50" charset="-128"/>
            </a:rPr>
            <a:t>％と改善傾向にあるが、依然として類似団体の平均値を上回る高い比率となっている。</a:t>
          </a:r>
        </a:p>
        <a:p>
          <a:r>
            <a:rPr kumimoji="1" lang="ja-JP" altLang="en-US" sz="1050">
              <a:latin typeface="ＭＳ Ｐゴシック" panose="020B0600070205080204" pitchFamily="50" charset="-128"/>
              <a:ea typeface="ＭＳ Ｐゴシック" panose="020B0600070205080204" pitchFamily="50" charset="-128"/>
            </a:rPr>
            <a:t>　単年度比率では、一般会計における元利償還金の減や下水道事業の元利償還金の減による公営企業会計への繰入金の減、一部事務組合等への負担金の減などに加え、社会経済活動の正常化に伴う市民税の増により標準税収入額等が増となったことにより、</a:t>
          </a:r>
          <a:r>
            <a:rPr kumimoji="1" lang="en-US" altLang="ja-JP" sz="1050">
              <a:latin typeface="ＭＳ Ｐゴシック" panose="020B0600070205080204" pitchFamily="50" charset="-128"/>
              <a:ea typeface="ＭＳ Ｐゴシック" panose="020B0600070205080204" pitchFamily="50" charset="-128"/>
            </a:rPr>
            <a:t>12.94</a:t>
          </a:r>
          <a:r>
            <a:rPr kumimoji="1" lang="ja-JP" altLang="en-US" sz="1050">
              <a:latin typeface="ＭＳ Ｐゴシック" panose="020B0600070205080204" pitchFamily="50" charset="-128"/>
              <a:ea typeface="ＭＳ Ｐゴシック" panose="020B0600070205080204" pitchFamily="50" charset="-128"/>
            </a:rPr>
            <a:t>％となり前年度から</a:t>
          </a:r>
          <a:r>
            <a:rPr kumimoji="1" lang="en-US" altLang="ja-JP" sz="1050">
              <a:latin typeface="ＭＳ Ｐゴシック" panose="020B0600070205080204" pitchFamily="50" charset="-128"/>
              <a:ea typeface="ＭＳ Ｐゴシック" panose="020B0600070205080204" pitchFamily="50" charset="-128"/>
            </a:rPr>
            <a:t>2.21</a:t>
          </a:r>
          <a:r>
            <a:rPr kumimoji="1" lang="ja-JP" altLang="en-US" sz="1050">
              <a:latin typeface="ＭＳ Ｐゴシック" panose="020B0600070205080204" pitchFamily="50" charset="-128"/>
              <a:ea typeface="ＭＳ Ｐゴシック" panose="020B0600070205080204" pitchFamily="50" charset="-128"/>
            </a:rPr>
            <a:t>ポイント改善された。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公債費の償還ピークを越えたものの、数年は高止まりすることが予想されるため、</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ヵ年平均で算出される実質公債費比率も高止まりが見込まれる。今後とも、緊急度や住民ニーズを把握する中で建設事業の選択実施の取り組みを継続し、公債費負担の適正化に努める。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124566</xdr:rowOff>
    </xdr:from>
    <xdr:to>
      <xdr:col>81</xdr:col>
      <xdr:colOff>44450</xdr:colOff>
      <xdr:row>37</xdr:row>
      <xdr:rowOff>142663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6821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156739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8631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156739</xdr:rowOff>
    </xdr:from>
    <xdr:to>
      <xdr:col>72</xdr:col>
      <xdr:colOff>203200</xdr:colOff>
      <xdr:row>37</xdr:row>
      <xdr:rowOff>166794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50038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37</xdr:row>
      <xdr:rowOff>166794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024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73766</xdr:rowOff>
    </xdr:from>
    <xdr:to>
      <xdr:col>81</xdr:col>
      <xdr:colOff>95250</xdr:colOff>
      <xdr:row>38</xdr:row>
      <xdr:rowOff>3916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45843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8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6790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2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105939</xdr:rowOff>
    </xdr:from>
    <xdr:to>
      <xdr:col>73</xdr:col>
      <xdr:colOff>44450</xdr:colOff>
      <xdr:row>38</xdr:row>
      <xdr:rowOff>36089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20866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30921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22877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類似団体の平均値を大きく上回る</a:t>
          </a:r>
          <a:r>
            <a:rPr kumimoji="1" lang="en-US" altLang="ja-JP" sz="1050">
              <a:latin typeface="ＭＳ Ｐゴシック" panose="020B0600070205080204" pitchFamily="50" charset="-128"/>
              <a:ea typeface="ＭＳ Ｐゴシック" panose="020B0600070205080204" pitchFamily="50" charset="-128"/>
            </a:rPr>
            <a:t>47.5</a:t>
          </a:r>
          <a:r>
            <a:rPr kumimoji="1" lang="ja-JP" altLang="en-US" sz="1050">
              <a:latin typeface="ＭＳ Ｐゴシック" panose="020B0600070205080204" pitchFamily="50" charset="-128"/>
              <a:ea typeface="ＭＳ Ｐゴシック" panose="020B0600070205080204" pitchFamily="50" charset="-128"/>
            </a:rPr>
            <a:t>％となったが、前年度から</a:t>
          </a:r>
          <a:r>
            <a:rPr kumimoji="1" lang="en-US" altLang="ja-JP" sz="1050">
              <a:latin typeface="ＭＳ Ｐゴシック" panose="020B0600070205080204" pitchFamily="50" charset="-128"/>
              <a:ea typeface="ＭＳ Ｐゴシック" panose="020B0600070205080204" pitchFamily="50" charset="-128"/>
            </a:rPr>
            <a:t>14.4</a:t>
          </a:r>
          <a:r>
            <a:rPr kumimoji="1" lang="ja-JP" altLang="en-US" sz="1050">
              <a:latin typeface="ＭＳ Ｐゴシック" panose="020B0600070205080204" pitchFamily="50" charset="-128"/>
              <a:ea typeface="ＭＳ Ｐゴシック" panose="020B0600070205080204" pitchFamily="50" charset="-128"/>
            </a:rPr>
            <a:t>ポイント改善している。</a:t>
          </a:r>
        </a:p>
        <a:p>
          <a:r>
            <a:rPr kumimoji="1" lang="ja-JP" altLang="en-US" sz="1050">
              <a:latin typeface="ＭＳ Ｐゴシック" panose="020B0600070205080204" pitchFamily="50" charset="-128"/>
              <a:ea typeface="ＭＳ Ｐゴシック" panose="020B0600070205080204" pitchFamily="50" charset="-128"/>
            </a:rPr>
            <a:t>　比率改善の要因は、償還ピークを越えたものの、公債費の高止まりによる地方債残高の減や下水道事業の元金償還金に対する繰入見込額の減に伴う公営企業債等繰入見込額の減が大きく影響し将来負担額が</a:t>
          </a:r>
          <a:r>
            <a:rPr kumimoji="1" lang="en-US" altLang="ja-JP" sz="1050">
              <a:latin typeface="ＭＳ Ｐゴシック" panose="020B0600070205080204" pitchFamily="50" charset="-128"/>
              <a:ea typeface="ＭＳ Ｐゴシック" panose="020B0600070205080204" pitchFamily="50" charset="-128"/>
            </a:rPr>
            <a:t>1,671,351</a:t>
          </a:r>
          <a:r>
            <a:rPr kumimoji="1" lang="ja-JP" altLang="en-US" sz="1050">
              <a:latin typeface="ＭＳ Ｐゴシック" panose="020B0600070205080204" pitchFamily="50" charset="-128"/>
              <a:ea typeface="ＭＳ Ｐゴシック" panose="020B0600070205080204" pitchFamily="50" charset="-128"/>
            </a:rPr>
            <a:t>千円減少したこと、また、算定の分母となる標準財政規模が増加したことなどが挙げられる。</a:t>
          </a:r>
        </a:p>
        <a:p>
          <a:r>
            <a:rPr kumimoji="1" lang="ja-JP" altLang="en-US" sz="1050">
              <a:latin typeface="ＭＳ Ｐゴシック" panose="020B0600070205080204" pitchFamily="50" charset="-128"/>
              <a:ea typeface="ＭＳ Ｐゴシック" panose="020B0600070205080204" pitchFamily="50" charset="-128"/>
            </a:rPr>
            <a:t>　今後についても地方債残高は減少見込みであり、更なる改善が見込まれるが、引き続き健全化指標に注視した財政運営を行っていく。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9525</xdr:rowOff>
    </xdr:from>
    <xdr:to>
      <xdr:col>81</xdr:col>
      <xdr:colOff>44450</xdr:colOff>
      <xdr:row>16</xdr:row>
      <xdr:rowOff>125349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52725"/>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125349</xdr:rowOff>
    </xdr:from>
    <xdr:to>
      <xdr:col>77</xdr:col>
      <xdr:colOff>44450</xdr:colOff>
      <xdr:row>18</xdr:row>
      <xdr:rowOff>14901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68549"/>
          <a:ext cx="889000" cy="2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14901</xdr:rowOff>
    </xdr:from>
    <xdr:to>
      <xdr:col>72</xdr:col>
      <xdr:colOff>203200</xdr:colOff>
      <xdr:row>19</xdr:row>
      <xdr:rowOff>32470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01001"/>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32470</xdr:rowOff>
    </xdr:from>
    <xdr:to>
      <xdr:col>68</xdr:col>
      <xdr:colOff>152400</xdr:colOff>
      <xdr:row>20</xdr:row>
      <xdr:rowOff>124841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290020"/>
          <a:ext cx="889000" cy="26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130175</xdr:rowOff>
    </xdr:from>
    <xdr:to>
      <xdr:col>81</xdr:col>
      <xdr:colOff>95250</xdr:colOff>
      <xdr:row>16</xdr:row>
      <xdr:rowOff>60325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102252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74549</xdr:rowOff>
    </xdr:from>
    <xdr:to>
      <xdr:col>77</xdr:col>
      <xdr:colOff>95250</xdr:colOff>
      <xdr:row>17</xdr:row>
      <xdr:rowOff>4699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160926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0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135551</xdr:rowOff>
    </xdr:from>
    <xdr:to>
      <xdr:col>73</xdr:col>
      <xdr:colOff>44450</xdr:colOff>
      <xdr:row>18</xdr:row>
      <xdr:rowOff>65701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50478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153120</xdr:rowOff>
    </xdr:from>
    <xdr:to>
      <xdr:col>68</xdr:col>
      <xdr:colOff>203200</xdr:colOff>
      <xdr:row>19</xdr:row>
      <xdr:rowOff>83270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68047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74041</xdr:rowOff>
    </xdr:from>
    <xdr:to>
      <xdr:col>64</xdr:col>
      <xdr:colOff>152400</xdr:colOff>
      <xdr:row>21</xdr:row>
      <xdr:rowOff>4191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160418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29,600
29,306
264.11
23,159,208
22,189,245
802,246
10,274,917
17,520,541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23.1</a:t>
          </a:r>
          <a:r>
            <a:rPr kumimoji="1" lang="ja-JP" altLang="en-US" sz="1050">
              <a:latin typeface="ＭＳ Ｐゴシック" panose="020B0600070205080204" pitchFamily="50" charset="-128"/>
              <a:ea typeface="ＭＳ Ｐゴシック" panose="020B0600070205080204" pitchFamily="50" charset="-128"/>
            </a:rPr>
            <a:t>％であり、前年度から</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ポイント増加した。</a:t>
          </a:r>
        </a:p>
        <a:p>
          <a:r>
            <a:rPr kumimoji="1" lang="ja-JP" altLang="en-US" sz="1050">
              <a:latin typeface="ＭＳ Ｐゴシック" panose="020B0600070205080204" pitchFamily="50" charset="-128"/>
              <a:ea typeface="ＭＳ Ｐゴシック" panose="020B0600070205080204" pitchFamily="50" charset="-128"/>
            </a:rPr>
            <a:t>　増加の要因としては、人事院勧告等に伴う期末勤勉手当の支給月数増による職員給与費の増や会計年度任用職員に係る給与費の増、消防団員報酬、出動手当の増などが挙げられる。</a:t>
          </a:r>
        </a:p>
        <a:p>
          <a:r>
            <a:rPr kumimoji="1" lang="ja-JP" altLang="en-US" sz="1050">
              <a:latin typeface="ＭＳ Ｐゴシック" panose="020B0600070205080204" pitchFamily="50" charset="-128"/>
              <a:ea typeface="ＭＳ Ｐゴシック" panose="020B0600070205080204" pitchFamily="50" charset="-128"/>
            </a:rPr>
            <a:t>　今後についても、事業の整理・統合により会計年度任用職員の雇用を最低限度に止めるとともに、定員適正化計画に基づく職員採用や指定管理者制度をはじめとする外部委託の活用を進めるなかで、定員の適正化と人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15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11.7</a:t>
          </a:r>
          <a:r>
            <a:rPr kumimoji="1" lang="ja-JP" altLang="en-US" sz="1050">
              <a:latin typeface="ＭＳ Ｐゴシック" panose="020B0600070205080204" pitchFamily="50" charset="-128"/>
              <a:ea typeface="ＭＳ Ｐゴシック" panose="020B0600070205080204" pitchFamily="50" charset="-128"/>
            </a:rPr>
            <a:t>％であり、前年度から</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ポイント減少した。</a:t>
          </a:r>
        </a:p>
        <a:p>
          <a:r>
            <a:rPr kumimoji="1" lang="ja-JP" altLang="en-US" sz="1050">
              <a:latin typeface="ＭＳ Ｐゴシック" panose="020B0600070205080204" pitchFamily="50" charset="-128"/>
              <a:ea typeface="ＭＳ Ｐゴシック" panose="020B0600070205080204" pitchFamily="50" charset="-128"/>
            </a:rPr>
            <a:t>　減少の要因としては、本庁舎や小中学校等の公共施設光熱水費の減に加え、ふるさと支援基金の経常経費充当額が増加したことなどが挙げられる。</a:t>
          </a:r>
        </a:p>
        <a:p>
          <a:r>
            <a:rPr kumimoji="1" lang="ja-JP" altLang="en-US" sz="1050">
              <a:latin typeface="ＭＳ Ｐゴシック" panose="020B0600070205080204" pitchFamily="50" charset="-128"/>
              <a:ea typeface="ＭＳ Ｐゴシック" panose="020B0600070205080204" pitchFamily="50" charset="-128"/>
            </a:rPr>
            <a:t>　今後も、システム標準化等の電算関連システム経費の増など物件費で増加要因が見込まれることから、事業の抜本的な見直しを継続し、行政事務経費の更なる縮減に努める。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33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16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類似団体の平均値を下回る</a:t>
          </a:r>
          <a:r>
            <a:rPr kumimoji="1" lang="en-US" altLang="ja-JP" sz="1050">
              <a:latin typeface="ＭＳ Ｐゴシック" panose="020B0600070205080204" pitchFamily="50" charset="-128"/>
              <a:ea typeface="ＭＳ Ｐゴシック" panose="020B0600070205080204" pitchFamily="50" charset="-128"/>
            </a:rPr>
            <a:t>7.8</a:t>
          </a:r>
          <a:r>
            <a:rPr kumimoji="1" lang="ja-JP" altLang="en-US" sz="1050">
              <a:latin typeface="ＭＳ Ｐゴシック" panose="020B0600070205080204" pitchFamily="50" charset="-128"/>
              <a:ea typeface="ＭＳ Ｐゴシック" panose="020B0600070205080204" pitchFamily="50" charset="-128"/>
            </a:rPr>
            <a:t>％であり、前年度から</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ポイント増加した。</a:t>
          </a:r>
        </a:p>
        <a:p>
          <a:r>
            <a:rPr kumimoji="1" lang="ja-JP" altLang="en-US" sz="1050">
              <a:latin typeface="ＭＳ Ｐゴシック" panose="020B0600070205080204" pitchFamily="50" charset="-128"/>
              <a:ea typeface="ＭＳ Ｐゴシック" panose="020B0600070205080204" pitchFamily="50" charset="-128"/>
            </a:rPr>
            <a:t>　増加の要因としては、高度医療等を必要とする対象者の増加に伴う障害者自立支援給付費の増や医療扶助の増加に伴う生活保護扶助費の増に加え、物価高騰における低所得者支援事業を実施したことなどが挙げられる。　</a:t>
          </a:r>
        </a:p>
        <a:p>
          <a:r>
            <a:rPr kumimoji="1" lang="ja-JP" altLang="en-US" sz="1050">
              <a:latin typeface="ＭＳ Ｐゴシック" panose="020B0600070205080204" pitchFamily="50" charset="-128"/>
              <a:ea typeface="ＭＳ Ｐゴシック" panose="020B0600070205080204" pitchFamily="50" charset="-128"/>
            </a:rPr>
            <a:t>　高齢化の進行や社会経済を取り巻く不安定な状況を踏まえると、引き続き扶助費の増加が見込まれるため、その動向に注視していく。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なお、次年度には、子育て世帯への支援の充実を図るため、児童手当の拡充が予定されており、増加を見込んでいる。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74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7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01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050">
              <a:latin typeface="ＭＳ Ｐゴシック" panose="020B0600070205080204" pitchFamily="50" charset="-128"/>
              <a:ea typeface="ＭＳ Ｐゴシック" panose="020B0600070205080204" pitchFamily="50" charset="-128"/>
            </a:rPr>
            <a:t>7.2</a:t>
          </a:r>
          <a:r>
            <a:rPr kumimoji="1" lang="ja-JP" altLang="en-US" sz="1050">
              <a:latin typeface="ＭＳ Ｐゴシック" panose="020B0600070205080204" pitchFamily="50" charset="-128"/>
              <a:ea typeface="ＭＳ Ｐゴシック" panose="020B0600070205080204" pitchFamily="50" charset="-128"/>
            </a:rPr>
            <a:t>％であり、前年度と横ばいで推移している。</a:t>
          </a:r>
        </a:p>
        <a:p>
          <a:r>
            <a:rPr kumimoji="1" lang="ja-JP" altLang="en-US" sz="1050">
              <a:latin typeface="ＭＳ Ｐゴシック" panose="020B0600070205080204" pitchFamily="50" charset="-128"/>
              <a:ea typeface="ＭＳ Ｐゴシック" panose="020B0600070205080204" pitchFamily="50" charset="-128"/>
            </a:rPr>
            <a:t>　今後は、高齢化による介護保険特別会計等への繰出金の増や公共施設の老朽化に伴う維持補修費の増加が見込まれるため、各会計の経費の縮減を図るとともに、公共施設等総合管理計画に基づく管理・措置を実施し、施設の長寿命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56</xdr:row>
      <xdr:rowOff>121557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124043"/>
          <a:ext cx="889000" cy="5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類似団体の平均値を上回る</a:t>
          </a:r>
          <a:r>
            <a:rPr kumimoji="1" lang="en-US" altLang="ja-JP" sz="1050">
              <a:latin typeface="ＭＳ Ｐゴシック" panose="020B0600070205080204" pitchFamily="50" charset="-128"/>
              <a:ea typeface="ＭＳ Ｐゴシック" panose="020B0600070205080204" pitchFamily="50" charset="-128"/>
            </a:rPr>
            <a:t>18.1</a:t>
          </a:r>
          <a:r>
            <a:rPr kumimoji="1" lang="ja-JP" altLang="en-US" sz="1050">
              <a:latin typeface="ＭＳ Ｐゴシック" panose="020B0600070205080204" pitchFamily="50" charset="-128"/>
              <a:ea typeface="ＭＳ Ｐゴシック" panose="020B0600070205080204" pitchFamily="50" charset="-128"/>
            </a:rPr>
            <a:t>％であり、前年度から</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ポイント減少した。</a:t>
          </a:r>
        </a:p>
        <a:p>
          <a:r>
            <a:rPr kumimoji="1" lang="ja-JP" altLang="en-US" sz="1050">
              <a:latin typeface="ＭＳ Ｐゴシック" panose="020B0600070205080204" pitchFamily="50" charset="-128"/>
              <a:ea typeface="ＭＳ Ｐゴシック" panose="020B0600070205080204" pitchFamily="50" charset="-128"/>
            </a:rPr>
            <a:t>　減少の要因としては、下水道事業会計及び水道事業会計への補助金の減などが挙げられる。</a:t>
          </a:r>
        </a:p>
        <a:p>
          <a:r>
            <a:rPr kumimoji="1" lang="ja-JP" altLang="en-US" sz="1050">
              <a:latin typeface="ＭＳ Ｐゴシック" panose="020B0600070205080204" pitchFamily="50" charset="-128"/>
              <a:ea typeface="ＭＳ Ｐゴシック" panose="020B0600070205080204" pitchFamily="50" charset="-128"/>
            </a:rPr>
            <a:t>　今後は、東山梨行政事務組合への常備消防施設等の建設に係る公債費負担金の減や公営企業への繰出金の減など、減少傾向にあると見込まれる。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類似団体の平均値に近づくことができるよう、各種補助金や負担金などの必要性や効果を検証し、縮減に努める。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55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73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38</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3120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類似団体の平均値を上回る</a:t>
          </a:r>
          <a:r>
            <a:rPr kumimoji="1" lang="en-US" altLang="ja-JP" sz="1050">
              <a:latin typeface="ＭＳ Ｐゴシック" panose="020B0600070205080204" pitchFamily="50" charset="-128"/>
              <a:ea typeface="ＭＳ Ｐゴシック" panose="020B0600070205080204" pitchFamily="50" charset="-128"/>
            </a:rPr>
            <a:t>22.2</a:t>
          </a:r>
          <a:r>
            <a:rPr kumimoji="1" lang="ja-JP" altLang="en-US" sz="1050">
              <a:latin typeface="ＭＳ Ｐゴシック" panose="020B0600070205080204" pitchFamily="50" charset="-128"/>
              <a:ea typeface="ＭＳ Ｐゴシック" panose="020B0600070205080204" pitchFamily="50" charset="-128"/>
            </a:rPr>
            <a:t>％であり、前年度から</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ポイント減少した。</a:t>
          </a:r>
        </a:p>
        <a:p>
          <a:r>
            <a:rPr kumimoji="1" lang="ja-JP" altLang="en-US" sz="1050">
              <a:latin typeface="ＭＳ Ｐゴシック" panose="020B0600070205080204" pitchFamily="50" charset="-128"/>
              <a:ea typeface="ＭＳ Ｐゴシック" panose="020B0600070205080204" pitchFamily="50" charset="-128"/>
            </a:rPr>
            <a:t>減少の要因としては、合併特例債や（旧）緊急防災・事業債などの償還減が挙げられる。</a:t>
          </a:r>
        </a:p>
        <a:p>
          <a:r>
            <a:rPr kumimoji="1" lang="ja-JP" altLang="en-US" sz="1050">
              <a:latin typeface="ＭＳ Ｐゴシック" panose="020B0600070205080204" pitchFamily="50" charset="-128"/>
              <a:ea typeface="ＭＳ Ｐゴシック" panose="020B0600070205080204" pitchFamily="50" charset="-128"/>
            </a:rPr>
            <a:t>　今後も公債費の高止まりが懸念され、また公共施設やインフラの老朽化対策が課題となっているため、公共施設等個別施設計画に基づき事業選択を行う中で、地方債の新規発行を抑制し、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324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90805</xdr:rowOff>
    </xdr:from>
    <xdr:to>
      <xdr:col>19</xdr:col>
      <xdr:colOff>187325</xdr:colOff>
      <xdr:row>75</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495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90805</xdr:rowOff>
    </xdr:from>
    <xdr:to>
      <xdr:col>15</xdr:col>
      <xdr:colOff>98425</xdr:colOff>
      <xdr:row>75</xdr:row>
      <xdr:rowOff>94615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49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86995</xdr:rowOff>
    </xdr:from>
    <xdr:to>
      <xdr:col>11</xdr:col>
      <xdr:colOff>9525</xdr:colOff>
      <xdr:row>75</xdr:row>
      <xdr:rowOff>94615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457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166387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135907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40005</xdr:rowOff>
    </xdr:from>
    <xdr:to>
      <xdr:col>15</xdr:col>
      <xdr:colOff>149225</xdr:colOff>
      <xdr:row>75</xdr:row>
      <xdr:rowOff>141605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126382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43815</xdr:rowOff>
    </xdr:from>
    <xdr:to>
      <xdr:col>11</xdr:col>
      <xdr:colOff>60325</xdr:colOff>
      <xdr:row>75</xdr:row>
      <xdr:rowOff>145415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130191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36195</xdr:rowOff>
    </xdr:from>
    <xdr:to>
      <xdr:col>6</xdr:col>
      <xdr:colOff>171450</xdr:colOff>
      <xdr:row>75</xdr:row>
      <xdr:rowOff>137795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122572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tx1"/>
              </a:solidFill>
              <a:latin typeface="ＭＳ Ｐゴシック" panose="020B0600070205080204" pitchFamily="50" charset="-128"/>
              <a:ea typeface="ＭＳ Ｐゴシック" panose="020B0600070205080204" pitchFamily="50" charset="-128"/>
            </a:rPr>
            <a:t>　類似団体の平均値を下回る</a:t>
          </a:r>
          <a:r>
            <a:rPr kumimoji="1" lang="en-US" altLang="ja-JP" sz="1050">
              <a:solidFill>
                <a:schemeClr val="tx1"/>
              </a:solidFill>
              <a:latin typeface="ＭＳ Ｐゴシック" panose="020B0600070205080204" pitchFamily="50" charset="-128"/>
              <a:ea typeface="ＭＳ Ｐゴシック" panose="020B0600070205080204" pitchFamily="50" charset="-128"/>
            </a:rPr>
            <a:t>67.9</a:t>
          </a:r>
          <a:r>
            <a:rPr kumimoji="1" lang="ja-JP" altLang="en-US" sz="1050">
              <a:solidFill>
                <a:schemeClr val="tx1"/>
              </a:solidFill>
              <a:latin typeface="ＭＳ Ｐゴシック" panose="020B0600070205080204" pitchFamily="50" charset="-128"/>
              <a:ea typeface="ＭＳ Ｐゴシック" panose="020B0600070205080204" pitchFamily="50" charset="-128"/>
            </a:rPr>
            <a:t>％であり、前年度から</a:t>
          </a:r>
          <a:r>
            <a:rPr kumimoji="1" lang="en-US" altLang="ja-JP" sz="1050">
              <a:solidFill>
                <a:schemeClr val="tx1"/>
              </a:solidFill>
              <a:latin typeface="ＭＳ Ｐゴシック" panose="020B0600070205080204" pitchFamily="50" charset="-128"/>
              <a:ea typeface="ＭＳ Ｐゴシック" panose="020B0600070205080204" pitchFamily="50" charset="-128"/>
            </a:rPr>
            <a:t>1.2</a:t>
          </a:r>
          <a:r>
            <a:rPr kumimoji="1" lang="ja-JP" altLang="en-US" sz="1050">
              <a:solidFill>
                <a:schemeClr val="tx1"/>
              </a:solidFill>
              <a:latin typeface="ＭＳ Ｐゴシック" panose="020B0600070205080204" pitchFamily="50" charset="-128"/>
              <a:ea typeface="ＭＳ Ｐゴシック" panose="020B0600070205080204" pitchFamily="50" charset="-128"/>
            </a:rPr>
            <a:t>ポイント増加した。</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増加の要因としては、人件費で、期末勤勉手当の支給月数増による職員給与費の増や消防団員報酬、出動手当の増、扶助費で、障害者自立支援給付費の増や生活保護扶助費の増などが挙げられる。物件費や補助費において減要因があるが、人件費、扶助費の増加幅が減少幅を上回ったことによりポイントが増加した。</a:t>
          </a:r>
          <a:endParaRPr kumimoji="1" lang="en-US" altLang="ja-JP" sz="105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　　今後においても、経常経費の削減に向けて、新行財政改革大綱に示された各種施策を着実に実行していく。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88138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920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75</xdr:row>
      <xdr:rowOff>92710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892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75</xdr:row>
      <xdr:rowOff>156718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105936</xdr:rowOff>
    </xdr:from>
    <xdr:to>
      <xdr:col>29</xdr:col>
      <xdr:colOff>127000</xdr:colOff>
      <xdr:row>17</xdr:row>
      <xdr:rowOff>130766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8211"/>
          <a:ext cx="647700" cy="24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130766</xdr:rowOff>
    </xdr:from>
    <xdr:to>
      <xdr:col>26</xdr:col>
      <xdr:colOff>50800</xdr:colOff>
      <xdr:row>17</xdr:row>
      <xdr:rowOff>144569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93041"/>
          <a:ext cx="698500" cy="1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144569</xdr:rowOff>
    </xdr:from>
    <xdr:to>
      <xdr:col>22</xdr:col>
      <xdr:colOff>114300</xdr:colOff>
      <xdr:row>18</xdr:row>
      <xdr:rowOff>26884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6844"/>
          <a:ext cx="698500" cy="5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26884</xdr:rowOff>
    </xdr:from>
    <xdr:to>
      <xdr:col>18</xdr:col>
      <xdr:colOff>177800</xdr:colOff>
      <xdr:row>18</xdr:row>
      <xdr:rowOff>56417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0609"/>
          <a:ext cx="698500" cy="29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55136</xdr:rowOff>
    </xdr:from>
    <xdr:to>
      <xdr:col>29</xdr:col>
      <xdr:colOff>177800</xdr:colOff>
      <xdr:row>17</xdr:row>
      <xdr:rowOff>156736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27213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79966</xdr:rowOff>
    </xdr:from>
    <xdr:to>
      <xdr:col>26</xdr:col>
      <xdr:colOff>101600</xdr:colOff>
      <xdr:row>18</xdr:row>
      <xdr:rowOff>10116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4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166343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28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93769</xdr:rowOff>
    </xdr:from>
    <xdr:to>
      <xdr:col>22</xdr:col>
      <xdr:colOff>165100</xdr:colOff>
      <xdr:row>18</xdr:row>
      <xdr:rowOff>23919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147534</xdr:rowOff>
    </xdr:from>
    <xdr:to>
      <xdr:col>19</xdr:col>
      <xdr:colOff>38100</xdr:colOff>
      <xdr:row>18</xdr:row>
      <xdr:rowOff>77684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0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62461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5617</xdr:rowOff>
    </xdr:from>
    <xdr:to>
      <xdr:col>15</xdr:col>
      <xdr:colOff>101600</xdr:colOff>
      <xdr:row>18</xdr:row>
      <xdr:rowOff>107217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91994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8210</xdr:rowOff>
    </xdr:from>
    <xdr:to>
      <xdr:col>29</xdr:col>
      <xdr:colOff>127000</xdr:colOff>
      <xdr:row>38</xdr:row>
      <xdr:rowOff>24989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475810"/>
          <a:ext cx="6477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9765</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7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8210</xdr:rowOff>
    </xdr:from>
    <xdr:to>
      <xdr:col>26</xdr:col>
      <xdr:colOff>50800</xdr:colOff>
      <xdr:row>38</xdr:row>
      <xdr:rowOff>9490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475810"/>
          <a:ext cx="698500" cy="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7191</xdr:rowOff>
    </xdr:from>
    <xdr:to>
      <xdr:col>22</xdr:col>
      <xdr:colOff>114300</xdr:colOff>
      <xdr:row>38</xdr:row>
      <xdr:rowOff>9490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474791"/>
          <a:ext cx="6985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3797</xdr:rowOff>
    </xdr:from>
    <xdr:to>
      <xdr:col>18</xdr:col>
      <xdr:colOff>177800</xdr:colOff>
      <xdr:row>38</xdr:row>
      <xdr:rowOff>7191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471397"/>
          <a:ext cx="698500" cy="3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317089</xdr:rowOff>
    </xdr:from>
    <xdr:to>
      <xdr:col>29</xdr:col>
      <xdr:colOff>177800</xdr:colOff>
      <xdr:row>38</xdr:row>
      <xdr:rowOff>75789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4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162166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8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300310</xdr:rowOff>
    </xdr:from>
    <xdr:to>
      <xdr:col>26</xdr:col>
      <xdr:colOff>101600</xdr:colOff>
      <xdr:row>38</xdr:row>
      <xdr:rowOff>59010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2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69187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9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301590</xdr:rowOff>
    </xdr:from>
    <xdr:to>
      <xdr:col>22</xdr:col>
      <xdr:colOff>165100</xdr:colOff>
      <xdr:row>38</xdr:row>
      <xdr:rowOff>60290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2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70467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9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299291</xdr:rowOff>
    </xdr:from>
    <xdr:to>
      <xdr:col>19</xdr:col>
      <xdr:colOff>38100</xdr:colOff>
      <xdr:row>38</xdr:row>
      <xdr:rowOff>57991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2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68168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295897</xdr:rowOff>
    </xdr:from>
    <xdr:to>
      <xdr:col>15</xdr:col>
      <xdr:colOff>101600</xdr:colOff>
      <xdr:row>38</xdr:row>
      <xdr:rowOff>54597</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20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64774</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29,600
29,306
264.11
23,159,208
22,189,245
802,246
10,274,917
17,520,541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72470</xdr:rowOff>
    </xdr:from>
    <xdr:to>
      <xdr:col>24</xdr:col>
      <xdr:colOff>63500</xdr:colOff>
      <xdr:row>37</xdr:row>
      <xdr:rowOff>73101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6120"/>
          <a:ext cx="8382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73101</xdr:rowOff>
    </xdr:from>
    <xdr:to>
      <xdr:col>19</xdr:col>
      <xdr:colOff>177800</xdr:colOff>
      <xdr:row>37</xdr:row>
      <xdr:rowOff>78936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6751"/>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78936</xdr:rowOff>
    </xdr:from>
    <xdr:to>
      <xdr:col>15</xdr:col>
      <xdr:colOff>50800</xdr:colOff>
      <xdr:row>37</xdr:row>
      <xdr:rowOff>146471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2586"/>
          <a:ext cx="889000" cy="6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146471</xdr:rowOff>
    </xdr:from>
    <xdr:to>
      <xdr:col>10</xdr:col>
      <xdr:colOff>114300</xdr:colOff>
      <xdr:row>38</xdr:row>
      <xdr:rowOff>90344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0121"/>
          <a:ext cx="889000" cy="1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21670</xdr:rowOff>
    </xdr:from>
    <xdr:to>
      <xdr:col>24</xdr:col>
      <xdr:colOff>114300</xdr:colOff>
      <xdr:row>37</xdr:row>
      <xdr:rowOff>123270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22301</xdr:rowOff>
    </xdr:from>
    <xdr:to>
      <xdr:col>20</xdr:col>
      <xdr:colOff>38100</xdr:colOff>
      <xdr:row>37</xdr:row>
      <xdr:rowOff>123901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115028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28136</xdr:rowOff>
    </xdr:from>
    <xdr:to>
      <xdr:col>15</xdr:col>
      <xdr:colOff>101600</xdr:colOff>
      <xdr:row>37</xdr:row>
      <xdr:rowOff>129736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120863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95671</xdr:rowOff>
    </xdr:from>
    <xdr:to>
      <xdr:col>10</xdr:col>
      <xdr:colOff>165100</xdr:colOff>
      <xdr:row>38</xdr:row>
      <xdr:rowOff>25821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39544</xdr:rowOff>
    </xdr:from>
    <xdr:to>
      <xdr:col>6</xdr:col>
      <xdr:colOff>38100</xdr:colOff>
      <xdr:row>38</xdr:row>
      <xdr:rowOff>141144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132271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2681</xdr:rowOff>
    </xdr:from>
    <xdr:to>
      <xdr:col>24</xdr:col>
      <xdr:colOff>63500</xdr:colOff>
      <xdr:row>58</xdr:row>
      <xdr:rowOff>6904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46781"/>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6904</xdr:rowOff>
    </xdr:from>
    <xdr:to>
      <xdr:col>19</xdr:col>
      <xdr:colOff>177800</xdr:colOff>
      <xdr:row>58</xdr:row>
      <xdr:rowOff>7794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1004"/>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7794</xdr:rowOff>
    </xdr:from>
    <xdr:to>
      <xdr:col>15</xdr:col>
      <xdr:colOff>50800</xdr:colOff>
      <xdr:row>58</xdr:row>
      <xdr:rowOff>49416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51894"/>
          <a:ext cx="889000" cy="4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46386</xdr:rowOff>
    </xdr:from>
    <xdr:to>
      <xdr:col>10</xdr:col>
      <xdr:colOff>114300</xdr:colOff>
      <xdr:row>58</xdr:row>
      <xdr:rowOff>49416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90486"/>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123331</xdr:rowOff>
    </xdr:from>
    <xdr:to>
      <xdr:col>24</xdr:col>
      <xdr:colOff>114300</xdr:colOff>
      <xdr:row>58</xdr:row>
      <xdr:rowOff>53481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82708</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8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127554</xdr:rowOff>
    </xdr:from>
    <xdr:to>
      <xdr:col>20</xdr:col>
      <xdr:colOff>38100</xdr:colOff>
      <xdr:row>58</xdr:row>
      <xdr:rowOff>57704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74231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7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128444</xdr:rowOff>
    </xdr:from>
    <xdr:to>
      <xdr:col>15</xdr:col>
      <xdr:colOff>101600</xdr:colOff>
      <xdr:row>58</xdr:row>
      <xdr:rowOff>58594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75121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170066</xdr:rowOff>
    </xdr:from>
    <xdr:to>
      <xdr:col>10</xdr:col>
      <xdr:colOff>165100</xdr:colOff>
      <xdr:row>58</xdr:row>
      <xdr:rowOff>100216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91343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167036</xdr:rowOff>
    </xdr:from>
    <xdr:to>
      <xdr:col>6</xdr:col>
      <xdr:colOff>38100</xdr:colOff>
      <xdr:row>58</xdr:row>
      <xdr:rowOff>97186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113713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1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902</xdr:rowOff>
    </xdr:from>
    <xdr:to>
      <xdr:col>24</xdr:col>
      <xdr:colOff>63500</xdr:colOff>
      <xdr:row>79</xdr:row>
      <xdr:rowOff>9970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5452"/>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3263</xdr:rowOff>
    </xdr:from>
    <xdr:to>
      <xdr:col>19</xdr:col>
      <xdr:colOff>177800</xdr:colOff>
      <xdr:row>79</xdr:row>
      <xdr:rowOff>9970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547813"/>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3263</xdr:rowOff>
    </xdr:from>
    <xdr:to>
      <xdr:col>15</xdr:col>
      <xdr:colOff>50800</xdr:colOff>
      <xdr:row>79</xdr:row>
      <xdr:rowOff>7417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781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7417</xdr:rowOff>
    </xdr:from>
    <xdr:to>
      <xdr:col>10</xdr:col>
      <xdr:colOff>114300</xdr:colOff>
      <xdr:row>79</xdr:row>
      <xdr:rowOff>9931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5196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121552</xdr:rowOff>
    </xdr:from>
    <xdr:to>
      <xdr:col>24</xdr:col>
      <xdr:colOff>114300</xdr:colOff>
      <xdr:row>79</xdr:row>
      <xdr:rowOff>51702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36479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130620</xdr:rowOff>
    </xdr:from>
    <xdr:to>
      <xdr:col>20</xdr:col>
      <xdr:colOff>38100</xdr:colOff>
      <xdr:row>79</xdr:row>
      <xdr:rowOff>60770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51897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123913</xdr:rowOff>
    </xdr:from>
    <xdr:to>
      <xdr:col>15</xdr:col>
      <xdr:colOff>101600</xdr:colOff>
      <xdr:row>79</xdr:row>
      <xdr:rowOff>54063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45190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128067</xdr:rowOff>
    </xdr:from>
    <xdr:to>
      <xdr:col>10</xdr:col>
      <xdr:colOff>165100</xdr:colOff>
      <xdr:row>79</xdr:row>
      <xdr:rowOff>58217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49344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130581</xdr:rowOff>
    </xdr:from>
    <xdr:to>
      <xdr:col>6</xdr:col>
      <xdr:colOff>38100</xdr:colOff>
      <xdr:row>79</xdr:row>
      <xdr:rowOff>60731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51858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95724</xdr:rowOff>
    </xdr:from>
    <xdr:to>
      <xdr:col>24</xdr:col>
      <xdr:colOff>63500</xdr:colOff>
      <xdr:row>96</xdr:row>
      <xdr:rowOff>153698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54924"/>
          <a:ext cx="838200" cy="5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75197</xdr:rowOff>
    </xdr:from>
    <xdr:to>
      <xdr:col>19</xdr:col>
      <xdr:colOff>177800</xdr:colOff>
      <xdr:row>96</xdr:row>
      <xdr:rowOff>153698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34397"/>
          <a:ext cx="889000" cy="7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75197</xdr:rowOff>
    </xdr:from>
    <xdr:to>
      <xdr:col>15</xdr:col>
      <xdr:colOff>50800</xdr:colOff>
      <xdr:row>97</xdr:row>
      <xdr:rowOff>78465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34397"/>
          <a:ext cx="889000" cy="17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78465</xdr:rowOff>
    </xdr:from>
    <xdr:to>
      <xdr:col>10</xdr:col>
      <xdr:colOff>114300</xdr:colOff>
      <xdr:row>97</xdr:row>
      <xdr:rowOff>79204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09115"/>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44924</xdr:rowOff>
    </xdr:from>
    <xdr:to>
      <xdr:col>24</xdr:col>
      <xdr:colOff>114300</xdr:colOff>
      <xdr:row>96</xdr:row>
      <xdr:rowOff>146524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0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23351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102898</xdr:rowOff>
    </xdr:from>
    <xdr:to>
      <xdr:col>20</xdr:col>
      <xdr:colOff>38100</xdr:colOff>
      <xdr:row>97</xdr:row>
      <xdr:rowOff>33048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24175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5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24397</xdr:rowOff>
    </xdr:from>
    <xdr:to>
      <xdr:col>15</xdr:col>
      <xdr:colOff>101600</xdr:colOff>
      <xdr:row>96</xdr:row>
      <xdr:rowOff>125997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117124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7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27665</xdr:rowOff>
    </xdr:from>
    <xdr:to>
      <xdr:col>10</xdr:col>
      <xdr:colOff>165100</xdr:colOff>
      <xdr:row>97</xdr:row>
      <xdr:rowOff>129265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120392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28404</xdr:rowOff>
    </xdr:from>
    <xdr:to>
      <xdr:col>6</xdr:col>
      <xdr:colOff>38100</xdr:colOff>
      <xdr:row>97</xdr:row>
      <xdr:rowOff>130004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121131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116131</xdr:rowOff>
    </xdr:from>
    <xdr:to>
      <xdr:col>55</xdr:col>
      <xdr:colOff>0</xdr:colOff>
      <xdr:row>35</xdr:row>
      <xdr:rowOff>128933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16881"/>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128933</xdr:rowOff>
    </xdr:from>
    <xdr:to>
      <xdr:col>50</xdr:col>
      <xdr:colOff>114300</xdr:colOff>
      <xdr:row>36</xdr:row>
      <xdr:rowOff>29812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29683"/>
          <a:ext cx="889000" cy="7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66160</xdr:rowOff>
    </xdr:from>
    <xdr:to>
      <xdr:col>45</xdr:col>
      <xdr:colOff>177800</xdr:colOff>
      <xdr:row>36</xdr:row>
      <xdr:rowOff>29812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95460"/>
          <a:ext cx="889000" cy="30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66160</xdr:rowOff>
    </xdr:from>
    <xdr:to>
      <xdr:col>41</xdr:col>
      <xdr:colOff>50800</xdr:colOff>
      <xdr:row>37</xdr:row>
      <xdr:rowOff>116089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95460"/>
          <a:ext cx="889000" cy="56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65331</xdr:rowOff>
    </xdr:from>
    <xdr:to>
      <xdr:col>55</xdr:col>
      <xdr:colOff>50800</xdr:colOff>
      <xdr:row>35</xdr:row>
      <xdr:rowOff>166931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6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88208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1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78133</xdr:rowOff>
    </xdr:from>
    <xdr:to>
      <xdr:col>50</xdr:col>
      <xdr:colOff>165100</xdr:colOff>
      <xdr:row>36</xdr:row>
      <xdr:rowOff>8283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7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24810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5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150462</xdr:rowOff>
    </xdr:from>
    <xdr:to>
      <xdr:col>46</xdr:col>
      <xdr:colOff>38100</xdr:colOff>
      <xdr:row>36</xdr:row>
      <xdr:rowOff>80612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97139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15360</xdr:rowOff>
    </xdr:from>
    <xdr:to>
      <xdr:col>41</xdr:col>
      <xdr:colOff>101600</xdr:colOff>
      <xdr:row>34</xdr:row>
      <xdr:rowOff>116960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133487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1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65289</xdr:rowOff>
    </xdr:from>
    <xdr:to>
      <xdr:col>36</xdr:col>
      <xdr:colOff>165100</xdr:colOff>
      <xdr:row>37</xdr:row>
      <xdr:rowOff>166889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158017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155021</xdr:rowOff>
    </xdr:from>
    <xdr:to>
      <xdr:col>55</xdr:col>
      <xdr:colOff>0</xdr:colOff>
      <xdr:row>58</xdr:row>
      <xdr:rowOff>49979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27671"/>
          <a:ext cx="8382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25903</xdr:rowOff>
    </xdr:from>
    <xdr:to>
      <xdr:col>50</xdr:col>
      <xdr:colOff>114300</xdr:colOff>
      <xdr:row>58</xdr:row>
      <xdr:rowOff>49979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70003"/>
          <a:ext cx="889000" cy="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25903</xdr:rowOff>
    </xdr:from>
    <xdr:to>
      <xdr:col>45</xdr:col>
      <xdr:colOff>177800</xdr:colOff>
      <xdr:row>58</xdr:row>
      <xdr:rowOff>32482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70003"/>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32482</xdr:rowOff>
    </xdr:from>
    <xdr:to>
      <xdr:col>41</xdr:col>
      <xdr:colOff>50800</xdr:colOff>
      <xdr:row>58</xdr:row>
      <xdr:rowOff>65185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6582"/>
          <a:ext cx="889000" cy="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104221</xdr:rowOff>
    </xdr:from>
    <xdr:to>
      <xdr:col>55</xdr:col>
      <xdr:colOff>50800</xdr:colOff>
      <xdr:row>58</xdr:row>
      <xdr:rowOff>34371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27302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170629</xdr:rowOff>
    </xdr:from>
    <xdr:to>
      <xdr:col>50</xdr:col>
      <xdr:colOff>165100</xdr:colOff>
      <xdr:row>58</xdr:row>
      <xdr:rowOff>100779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91906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3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146553</xdr:rowOff>
    </xdr:from>
    <xdr:to>
      <xdr:col>46</xdr:col>
      <xdr:colOff>38100</xdr:colOff>
      <xdr:row>58</xdr:row>
      <xdr:rowOff>76703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67830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153132</xdr:rowOff>
    </xdr:from>
    <xdr:to>
      <xdr:col>41</xdr:col>
      <xdr:colOff>101600</xdr:colOff>
      <xdr:row>58</xdr:row>
      <xdr:rowOff>83282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74409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14385</xdr:rowOff>
    </xdr:from>
    <xdr:to>
      <xdr:col>36</xdr:col>
      <xdr:colOff>165100</xdr:colOff>
      <xdr:row>58</xdr:row>
      <xdr:rowOff>115985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107112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5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21907</xdr:rowOff>
    </xdr:from>
    <xdr:to>
      <xdr:col>55</xdr:col>
      <xdr:colOff>0</xdr:colOff>
      <xdr:row>79</xdr:row>
      <xdr:rowOff>24575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645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24575</xdr:rowOff>
    </xdr:from>
    <xdr:to>
      <xdr:col>50</xdr:col>
      <xdr:colOff>114300</xdr:colOff>
      <xdr:row>79</xdr:row>
      <xdr:rowOff>37376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6912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142811</xdr:rowOff>
    </xdr:from>
    <xdr:to>
      <xdr:col>45</xdr:col>
      <xdr:colOff>177800</xdr:colOff>
      <xdr:row>79</xdr:row>
      <xdr:rowOff>37376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5911"/>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142811</xdr:rowOff>
    </xdr:from>
    <xdr:to>
      <xdr:col>41</xdr:col>
      <xdr:colOff>50800</xdr:colOff>
      <xdr:row>79</xdr:row>
      <xdr:rowOff>33426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15911"/>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142557</xdr:rowOff>
    </xdr:from>
    <xdr:to>
      <xdr:col>55</xdr:col>
      <xdr:colOff>50800</xdr:colOff>
      <xdr:row>79</xdr:row>
      <xdr:rowOff>72707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57484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145225</xdr:rowOff>
    </xdr:from>
    <xdr:to>
      <xdr:col>50</xdr:col>
      <xdr:colOff>165100</xdr:colOff>
      <xdr:row>79</xdr:row>
      <xdr:rowOff>75375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66502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158026</xdr:rowOff>
    </xdr:from>
    <xdr:to>
      <xdr:col>46</xdr:col>
      <xdr:colOff>38100</xdr:colOff>
      <xdr:row>79</xdr:row>
      <xdr:rowOff>88176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79303</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2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92011</xdr:rowOff>
    </xdr:from>
    <xdr:to>
      <xdr:col>41</xdr:col>
      <xdr:colOff>101600</xdr:colOff>
      <xdr:row>79</xdr:row>
      <xdr:rowOff>22161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13288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5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154076</xdr:rowOff>
    </xdr:from>
    <xdr:to>
      <xdr:col>36</xdr:col>
      <xdr:colOff>165100</xdr:colOff>
      <xdr:row>79</xdr:row>
      <xdr:rowOff>84226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75353</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1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33930</xdr:rowOff>
    </xdr:from>
    <xdr:to>
      <xdr:col>55</xdr:col>
      <xdr:colOff>0</xdr:colOff>
      <xdr:row>98</xdr:row>
      <xdr:rowOff>64877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36030"/>
          <a:ext cx="838200" cy="3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41007</xdr:rowOff>
    </xdr:from>
    <xdr:to>
      <xdr:col>50</xdr:col>
      <xdr:colOff>114300</xdr:colOff>
      <xdr:row>98</xdr:row>
      <xdr:rowOff>64877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43107"/>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41007</xdr:rowOff>
    </xdr:from>
    <xdr:to>
      <xdr:col>45</xdr:col>
      <xdr:colOff>177800</xdr:colOff>
      <xdr:row>98</xdr:row>
      <xdr:rowOff>77257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43107"/>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77257</xdr:rowOff>
    </xdr:from>
    <xdr:to>
      <xdr:col>41</xdr:col>
      <xdr:colOff>50800</xdr:colOff>
      <xdr:row>98</xdr:row>
      <xdr:rowOff>96048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935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154580</xdr:rowOff>
    </xdr:from>
    <xdr:to>
      <xdr:col>55</xdr:col>
      <xdr:colOff>50800</xdr:colOff>
      <xdr:row>98</xdr:row>
      <xdr:rowOff>84730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14077</xdr:rowOff>
    </xdr:from>
    <xdr:to>
      <xdr:col>50</xdr:col>
      <xdr:colOff>165100</xdr:colOff>
      <xdr:row>98</xdr:row>
      <xdr:rowOff>115677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106804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161657</xdr:rowOff>
    </xdr:from>
    <xdr:to>
      <xdr:col>46</xdr:col>
      <xdr:colOff>38100</xdr:colOff>
      <xdr:row>98</xdr:row>
      <xdr:rowOff>91807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82934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26457</xdr:rowOff>
    </xdr:from>
    <xdr:to>
      <xdr:col>41</xdr:col>
      <xdr:colOff>101600</xdr:colOff>
      <xdr:row>98</xdr:row>
      <xdr:rowOff>128057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119184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45248</xdr:rowOff>
    </xdr:from>
    <xdr:to>
      <xdr:col>36</xdr:col>
      <xdr:colOff>165100</xdr:colOff>
      <xdr:row>98</xdr:row>
      <xdr:rowOff>146848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137975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21717</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8267"/>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21717</xdr:rowOff>
    </xdr:from>
    <xdr:to>
      <xdr:col>71</xdr:col>
      <xdr:colOff>177800</xdr:colOff>
      <xdr:row>39</xdr:row>
      <xdr:rowOff>42723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8267"/>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142367</xdr:rowOff>
    </xdr:from>
    <xdr:to>
      <xdr:col>72</xdr:col>
      <xdr:colOff>38100</xdr:colOff>
      <xdr:row>39</xdr:row>
      <xdr:rowOff>72517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63644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163373</xdr:rowOff>
    </xdr:from>
    <xdr:to>
      <xdr:col>67</xdr:col>
      <xdr:colOff>101600</xdr:colOff>
      <xdr:row>39</xdr:row>
      <xdr:rowOff>93523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84650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122196</xdr:rowOff>
    </xdr:from>
    <xdr:to>
      <xdr:col>85</xdr:col>
      <xdr:colOff>127000</xdr:colOff>
      <xdr:row>77</xdr:row>
      <xdr:rowOff>133029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23846"/>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122196</xdr:rowOff>
    </xdr:from>
    <xdr:to>
      <xdr:col>81</xdr:col>
      <xdr:colOff>50800</xdr:colOff>
      <xdr:row>77</xdr:row>
      <xdr:rowOff>123957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3846"/>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123957</xdr:rowOff>
    </xdr:from>
    <xdr:to>
      <xdr:col>76</xdr:col>
      <xdr:colOff>114300</xdr:colOff>
      <xdr:row>77</xdr:row>
      <xdr:rowOff>132463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25607"/>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132463</xdr:rowOff>
    </xdr:from>
    <xdr:to>
      <xdr:col>71</xdr:col>
      <xdr:colOff>177800</xdr:colOff>
      <xdr:row>77</xdr:row>
      <xdr:rowOff>139559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34113"/>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82229</xdr:rowOff>
    </xdr:from>
    <xdr:to>
      <xdr:col>85</xdr:col>
      <xdr:colOff>177800</xdr:colOff>
      <xdr:row>78</xdr:row>
      <xdr:rowOff>12379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41606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71396</xdr:rowOff>
    </xdr:from>
    <xdr:to>
      <xdr:col>81</xdr:col>
      <xdr:colOff>101600</xdr:colOff>
      <xdr:row>78</xdr:row>
      <xdr:rowOff>1546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18073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73157</xdr:rowOff>
    </xdr:from>
    <xdr:to>
      <xdr:col>76</xdr:col>
      <xdr:colOff>165100</xdr:colOff>
      <xdr:row>78</xdr:row>
      <xdr:rowOff>3307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19834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81663</xdr:rowOff>
    </xdr:from>
    <xdr:to>
      <xdr:col>72</xdr:col>
      <xdr:colOff>38100</xdr:colOff>
      <xdr:row>78</xdr:row>
      <xdr:rowOff>11813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28340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88759</xdr:rowOff>
    </xdr:from>
    <xdr:to>
      <xdr:col>67</xdr:col>
      <xdr:colOff>101600</xdr:colOff>
      <xdr:row>78</xdr:row>
      <xdr:rowOff>18909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35436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104901</xdr:rowOff>
    </xdr:from>
    <xdr:to>
      <xdr:col>85</xdr:col>
      <xdr:colOff>127000</xdr:colOff>
      <xdr:row>97</xdr:row>
      <xdr:rowOff>117309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5551"/>
          <a:ext cx="8382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104901</xdr:rowOff>
    </xdr:from>
    <xdr:to>
      <xdr:col>81</xdr:col>
      <xdr:colOff>50800</xdr:colOff>
      <xdr:row>98</xdr:row>
      <xdr:rowOff>18910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35551"/>
          <a:ext cx="889000" cy="8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18910</xdr:rowOff>
    </xdr:from>
    <xdr:to>
      <xdr:col>76</xdr:col>
      <xdr:colOff>114300</xdr:colOff>
      <xdr:row>98</xdr:row>
      <xdr:rowOff>73811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1010"/>
          <a:ext cx="889000" cy="5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73811</xdr:rowOff>
    </xdr:from>
    <xdr:to>
      <xdr:col>71</xdr:col>
      <xdr:colOff>177800</xdr:colOff>
      <xdr:row>98</xdr:row>
      <xdr:rowOff>90545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5911"/>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66509</xdr:rowOff>
    </xdr:from>
    <xdr:to>
      <xdr:col>85</xdr:col>
      <xdr:colOff>177800</xdr:colOff>
      <xdr:row>97</xdr:row>
      <xdr:rowOff>168109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89386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54101</xdr:rowOff>
    </xdr:from>
    <xdr:to>
      <xdr:col>81</xdr:col>
      <xdr:colOff>101600</xdr:colOff>
      <xdr:row>97</xdr:row>
      <xdr:rowOff>155701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5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139560</xdr:rowOff>
    </xdr:from>
    <xdr:to>
      <xdr:col>76</xdr:col>
      <xdr:colOff>165100</xdr:colOff>
      <xdr:row>98</xdr:row>
      <xdr:rowOff>69710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86237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23011</xdr:rowOff>
    </xdr:from>
    <xdr:to>
      <xdr:col>72</xdr:col>
      <xdr:colOff>38100</xdr:colOff>
      <xdr:row>98</xdr:row>
      <xdr:rowOff>124611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115738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39745</xdr:rowOff>
    </xdr:from>
    <xdr:to>
      <xdr:col>67</xdr:col>
      <xdr:colOff>101600</xdr:colOff>
      <xdr:row>98</xdr:row>
      <xdr:rowOff>141345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132472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32761</xdr:rowOff>
    </xdr:from>
    <xdr:to>
      <xdr:col>116</xdr:col>
      <xdr:colOff>63500</xdr:colOff>
      <xdr:row>58</xdr:row>
      <xdr:rowOff>47026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9976861"/>
          <a:ext cx="8382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32761</xdr:rowOff>
    </xdr:from>
    <xdr:to>
      <xdr:col>111</xdr:col>
      <xdr:colOff>177800</xdr:colOff>
      <xdr:row>58</xdr:row>
      <xdr:rowOff>34589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7686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20828</xdr:rowOff>
    </xdr:from>
    <xdr:to>
      <xdr:col>107</xdr:col>
      <xdr:colOff>50800</xdr:colOff>
      <xdr:row>58</xdr:row>
      <xdr:rowOff>34589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64928"/>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20828</xdr:rowOff>
    </xdr:from>
    <xdr:to>
      <xdr:col>102</xdr:col>
      <xdr:colOff>114300</xdr:colOff>
      <xdr:row>58</xdr:row>
      <xdr:rowOff>51872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64928"/>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167676</xdr:rowOff>
    </xdr:from>
    <xdr:to>
      <xdr:col>116</xdr:col>
      <xdr:colOff>114300</xdr:colOff>
      <xdr:row>58</xdr:row>
      <xdr:rowOff>97826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153411</xdr:rowOff>
    </xdr:from>
    <xdr:to>
      <xdr:col>112</xdr:col>
      <xdr:colOff>38100</xdr:colOff>
      <xdr:row>58</xdr:row>
      <xdr:rowOff>83561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74688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155239</xdr:rowOff>
    </xdr:from>
    <xdr:to>
      <xdr:col>107</xdr:col>
      <xdr:colOff>101600</xdr:colOff>
      <xdr:row>58</xdr:row>
      <xdr:rowOff>85389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76516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2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141478</xdr:rowOff>
    </xdr:from>
    <xdr:to>
      <xdr:col>102</xdr:col>
      <xdr:colOff>165100</xdr:colOff>
      <xdr:row>58</xdr:row>
      <xdr:rowOff>71628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62755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1072</xdr:rowOff>
    </xdr:from>
    <xdr:to>
      <xdr:col>98</xdr:col>
      <xdr:colOff>38100</xdr:colOff>
      <xdr:row>58</xdr:row>
      <xdr:rowOff>102672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93799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3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159068</xdr:rowOff>
    </xdr:from>
    <xdr:to>
      <xdr:col>116</xdr:col>
      <xdr:colOff>63500</xdr:colOff>
      <xdr:row>78</xdr:row>
      <xdr:rowOff>165328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532168"/>
          <a:ext cx="8382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165328</xdr:rowOff>
    </xdr:from>
    <xdr:to>
      <xdr:col>111</xdr:col>
      <xdr:colOff>177800</xdr:colOff>
      <xdr:row>78</xdr:row>
      <xdr:rowOff>168503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3842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168503</xdr:rowOff>
    </xdr:from>
    <xdr:to>
      <xdr:col>107</xdr:col>
      <xdr:colOff>50800</xdr:colOff>
      <xdr:row>79</xdr:row>
      <xdr:rowOff>7620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541603"/>
          <a:ext cx="8890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140436</xdr:rowOff>
    </xdr:from>
    <xdr:to>
      <xdr:col>102</xdr:col>
      <xdr:colOff>114300</xdr:colOff>
      <xdr:row>79</xdr:row>
      <xdr:rowOff>7620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70636"/>
          <a:ext cx="889000" cy="3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108268</xdr:rowOff>
    </xdr:from>
    <xdr:to>
      <xdr:col>116</xdr:col>
      <xdr:colOff>114300</xdr:colOff>
      <xdr:row>79</xdr:row>
      <xdr:rowOff>38418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23195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114528</xdr:rowOff>
    </xdr:from>
    <xdr:to>
      <xdr:col>112</xdr:col>
      <xdr:colOff>38100</xdr:colOff>
      <xdr:row>79</xdr:row>
      <xdr:rowOff>44678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35805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8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117703</xdr:rowOff>
    </xdr:from>
    <xdr:to>
      <xdr:col>107</xdr:col>
      <xdr:colOff>101600</xdr:colOff>
      <xdr:row>79</xdr:row>
      <xdr:rowOff>47853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38980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128270</xdr:rowOff>
    </xdr:from>
    <xdr:to>
      <xdr:col>102</xdr:col>
      <xdr:colOff>165100</xdr:colOff>
      <xdr:row>79</xdr:row>
      <xdr:rowOff>58420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49547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89636</xdr:rowOff>
    </xdr:from>
    <xdr:to>
      <xdr:col>98</xdr:col>
      <xdr:colOff>38100</xdr:colOff>
      <xdr:row>77</xdr:row>
      <xdr:rowOff>19786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36313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歳出決算総額は、住民一人当たり</a:t>
          </a:r>
          <a:r>
            <a:rPr kumimoji="1" lang="en-US" altLang="ja-JP" sz="900">
              <a:latin typeface="ＭＳ Ｐゴシック" panose="020B0600070205080204" pitchFamily="50" charset="-128"/>
              <a:ea typeface="ＭＳ Ｐゴシック" panose="020B0600070205080204" pitchFamily="50" charset="-128"/>
            </a:rPr>
            <a:t>749,637</a:t>
          </a:r>
          <a:r>
            <a:rPr kumimoji="1" lang="ja-JP" altLang="en-US" sz="900">
              <a:latin typeface="ＭＳ Ｐゴシック" panose="020B0600070205080204" pitchFamily="50" charset="-128"/>
              <a:ea typeface="ＭＳ Ｐゴシック" panose="020B0600070205080204" pitchFamily="50" charset="-128"/>
            </a:rPr>
            <a:t>円となっており、前年度から</a:t>
          </a:r>
          <a:r>
            <a:rPr kumimoji="1" lang="en-US" altLang="ja-JP" sz="900">
              <a:latin typeface="ＭＳ Ｐゴシック" panose="020B0600070205080204" pitchFamily="50" charset="-128"/>
              <a:ea typeface="ＭＳ Ｐゴシック" panose="020B0600070205080204" pitchFamily="50" charset="-128"/>
            </a:rPr>
            <a:t>32,471</a:t>
          </a:r>
          <a:r>
            <a:rPr kumimoji="1" lang="ja-JP" altLang="en-US" sz="900">
              <a:latin typeface="ＭＳ Ｐゴシック" panose="020B0600070205080204" pitchFamily="50" charset="-128"/>
              <a:ea typeface="ＭＳ Ｐゴシック" panose="020B0600070205080204" pitchFamily="50" charset="-128"/>
            </a:rPr>
            <a:t>円増加した。人件費は類似団体平均値を下回る</a:t>
          </a:r>
          <a:r>
            <a:rPr kumimoji="1" lang="en-US" altLang="ja-JP" sz="900">
              <a:latin typeface="ＭＳ Ｐゴシック" panose="020B0600070205080204" pitchFamily="50" charset="-128"/>
              <a:ea typeface="ＭＳ Ｐゴシック" panose="020B0600070205080204" pitchFamily="50" charset="-128"/>
            </a:rPr>
            <a:t>93,926</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58</a:t>
          </a:r>
          <a:r>
            <a:rPr kumimoji="1" lang="ja-JP" altLang="en-US" sz="900">
              <a:latin typeface="ＭＳ Ｐゴシック" panose="020B0600070205080204" pitchFamily="50" charset="-128"/>
              <a:ea typeface="ＭＳ Ｐゴシック" panose="020B0600070205080204" pitchFamily="50" charset="-128"/>
            </a:rPr>
            <a:t>円増加した。人勧等に伴う期末勤勉手当の増や消防団員報酬、出動手当の見直しによる増要因があったものの、退職手当特別負担金対象者の減に伴う負担金の減や新型コロナウイルスワクチン接種特設会場の終了に伴う時間外勤務手当の減などが影響し、支出額は</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％の減となったが、人口減少率が</a:t>
          </a:r>
          <a:r>
            <a:rPr kumimoji="1" lang="en-US" altLang="ja-JP" sz="900">
              <a:latin typeface="ＭＳ Ｐゴシック" panose="020B0600070205080204" pitchFamily="50" charset="-128"/>
              <a:ea typeface="ＭＳ Ｐゴシック" panose="020B0600070205080204" pitchFamily="50" charset="-128"/>
            </a:rPr>
            <a:t>0.62</a:t>
          </a:r>
          <a:r>
            <a:rPr kumimoji="1" lang="ja-JP" altLang="en-US" sz="900">
              <a:latin typeface="ＭＳ Ｐゴシック" panose="020B0600070205080204" pitchFamily="50" charset="-128"/>
              <a:ea typeface="ＭＳ Ｐゴシック" panose="020B0600070205080204" pitchFamily="50" charset="-128"/>
            </a:rPr>
            <a:t>ポイント増加した影響により微増となった。補助費は類似団体平均値を上回る</a:t>
          </a:r>
          <a:r>
            <a:rPr kumimoji="1" lang="en-US" altLang="ja-JP" sz="900">
              <a:latin typeface="ＭＳ Ｐゴシック" panose="020B0600070205080204" pitchFamily="50" charset="-128"/>
              <a:ea typeface="ＭＳ Ｐゴシック" panose="020B0600070205080204" pitchFamily="50" charset="-128"/>
            </a:rPr>
            <a:t>161,186</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3,360</a:t>
          </a:r>
          <a:r>
            <a:rPr kumimoji="1" lang="ja-JP" altLang="en-US" sz="900">
              <a:latin typeface="ＭＳ Ｐゴシック" panose="020B0600070205080204" pitchFamily="50" charset="-128"/>
              <a:ea typeface="ＭＳ Ｐゴシック" panose="020B0600070205080204" pitchFamily="50" charset="-128"/>
            </a:rPr>
            <a:t>円増加した。新型コロナウイルス感染症や物価高騰により疲弊している地域経済への支援として実施した、地域応援商品券事業や飲食事業者及び貨物運送事業者への支援金給付事業の終了に伴う減、下水道事業会計への補助金の減などの減要因があったものの、ふるさと納税寄付額の増加に伴う返礼品費の増やエネルギー価格高騰の影響を受ける農業者及び介護サービス事業者等に対する支援金の支給事業などにより増となった。物件費は、類似団体平均値を上回る</a:t>
          </a:r>
          <a:r>
            <a:rPr kumimoji="1" lang="en-US" altLang="ja-JP" sz="900">
              <a:latin typeface="ＭＳ Ｐゴシック" panose="020B0600070205080204" pitchFamily="50" charset="-128"/>
              <a:ea typeface="ＭＳ Ｐゴシック" panose="020B0600070205080204" pitchFamily="50" charset="-128"/>
            </a:rPr>
            <a:t>111,926</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2,217</a:t>
          </a:r>
          <a:r>
            <a:rPr kumimoji="1" lang="ja-JP" altLang="en-US" sz="900">
              <a:latin typeface="ＭＳ Ｐゴシック" panose="020B0600070205080204" pitchFamily="50" charset="-128"/>
              <a:ea typeface="ＭＳ Ｐゴシック" panose="020B0600070205080204" pitchFamily="50" charset="-128"/>
            </a:rPr>
            <a:t>円増加した。新型コロナウイルスワクチン接種事業委託料の減などの減要因もあったが、書かない窓口支援システムの導入などによる電算システム関係経費の増やふるさと納税寄付件数の増加に伴う事務費の増、小学校教科書改訂の伴う教師用教科書等購入費の増などにより増となった。扶助費は、類似団体平均値を下回る</a:t>
          </a:r>
          <a:r>
            <a:rPr kumimoji="1" lang="en-US" altLang="ja-JP" sz="900">
              <a:latin typeface="ＭＳ Ｐゴシック" panose="020B0600070205080204" pitchFamily="50" charset="-128"/>
              <a:ea typeface="ＭＳ Ｐゴシック" panose="020B0600070205080204" pitchFamily="50" charset="-128"/>
            </a:rPr>
            <a:t>110,771</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7,608</a:t>
          </a:r>
          <a:r>
            <a:rPr kumimoji="1" lang="ja-JP" altLang="en-US" sz="900">
              <a:latin typeface="ＭＳ Ｐゴシック" panose="020B0600070205080204" pitchFamily="50" charset="-128"/>
              <a:ea typeface="ＭＳ Ｐゴシック" panose="020B0600070205080204" pitchFamily="50" charset="-128"/>
            </a:rPr>
            <a:t>円増加した。子どもの減少による児童手当、児童扶養手当の減などの減要因があったものの、</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に引き続き、物価高騰の影響が大きい低所得者及び子育て世帯に対する給付金給付事業の実施に伴う増や障害者自立支援給付費の増、医療扶助の増加に伴う生活保護扶助費の増などにより、大幅に増加した。普通建設事業費は、類似団体平均値を下回る</a:t>
          </a:r>
          <a:r>
            <a:rPr kumimoji="1" lang="en-US" altLang="ja-JP" sz="900">
              <a:latin typeface="ＭＳ Ｐゴシック" panose="020B0600070205080204" pitchFamily="50" charset="-128"/>
              <a:ea typeface="ＭＳ Ｐゴシック" panose="020B0600070205080204" pitchFamily="50" charset="-128"/>
            </a:rPr>
            <a:t>68,298</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29,050</a:t>
          </a:r>
          <a:r>
            <a:rPr kumimoji="1" lang="ja-JP" altLang="en-US" sz="900">
              <a:latin typeface="ＭＳ Ｐゴシック" panose="020B0600070205080204" pitchFamily="50" charset="-128"/>
              <a:ea typeface="ＭＳ Ｐゴシック" panose="020B0600070205080204" pitchFamily="50" charset="-128"/>
            </a:rPr>
            <a:t>円増加した。新規整備については、塩山駅前観光案内所移設事業の終了に伴う減があったものの、勝沼健康福祉センター利用者送迎用車両の購入や救護施設鈴宮寮で使用するバリアフリー対応車両の購入、耐震性防火水槽の設置などにより増となった。更新整備についても、塩山駅南口広場改修事業や本庁舎駐車場改修事業、塩山テニス場人工芝張替え工事の完了に伴う減があったものの、勝沼中学校大規模改造事業（第</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期）や塩山中学校大規模改造事業（第</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期）、大日影トンネル遊歩道補修事業、</a:t>
          </a:r>
          <a:r>
            <a:rPr kumimoji="1" lang="en-US" altLang="ja-JP" sz="900">
              <a:latin typeface="ＭＳ Ｐゴシック" panose="020B0600070205080204" pitchFamily="50" charset="-128"/>
              <a:ea typeface="ＭＳ Ｐゴシック" panose="020B0600070205080204" pitchFamily="50" charset="-128"/>
            </a:rPr>
            <a:t>JA</a:t>
          </a:r>
          <a:r>
            <a:rPr kumimoji="1" lang="ja-JP" altLang="en-US" sz="900">
              <a:latin typeface="ＭＳ Ｐゴシック" panose="020B0600070205080204" pitchFamily="50" charset="-128"/>
              <a:ea typeface="ＭＳ Ｐゴシック" panose="020B0600070205080204" pitchFamily="50" charset="-128"/>
            </a:rPr>
            <a:t>フルーツ山梨塩山統合共撰所の建設事業に係る補助金交付などにより増となった。公債費は、類似団体平均値を上回る</a:t>
          </a:r>
          <a:r>
            <a:rPr kumimoji="1" lang="en-US" altLang="ja-JP" sz="900">
              <a:latin typeface="ＭＳ Ｐゴシック" panose="020B0600070205080204" pitchFamily="50" charset="-128"/>
              <a:ea typeface="ＭＳ Ｐゴシック" panose="020B0600070205080204" pitchFamily="50" charset="-128"/>
            </a:rPr>
            <a:t>77,918</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4,739</a:t>
          </a:r>
          <a:r>
            <a:rPr kumimoji="1" lang="ja-JP" altLang="en-US" sz="900">
              <a:latin typeface="ＭＳ Ｐゴシック" panose="020B0600070205080204" pitchFamily="50" charset="-128"/>
              <a:ea typeface="ＭＳ Ｐゴシック" panose="020B0600070205080204" pitchFamily="50" charset="-128"/>
            </a:rPr>
            <a:t>円減少した。合併特例債、（旧）緊急防災・減災事業債などの償還額の減が影響し大幅な減となった。なお、公債費については、償還のピークを越えたため、今後は減少していく見通しであるが、引き続き、建設事業の選択実施により地方債を抑制し公債費負担の適正化に努めていく。繰出金については、類似団体平均値を大きく下回る</a:t>
          </a:r>
          <a:r>
            <a:rPr kumimoji="1" lang="en-US" altLang="ja-JP" sz="900">
              <a:latin typeface="ＭＳ Ｐゴシック" panose="020B0600070205080204" pitchFamily="50" charset="-128"/>
              <a:ea typeface="ＭＳ Ｐゴシック" panose="020B0600070205080204" pitchFamily="50" charset="-128"/>
            </a:rPr>
            <a:t>34,475</a:t>
          </a:r>
          <a:r>
            <a:rPr kumimoji="1" lang="ja-JP" altLang="en-US" sz="900">
              <a:latin typeface="ＭＳ Ｐゴシック" panose="020B0600070205080204" pitchFamily="50" charset="-128"/>
              <a:ea typeface="ＭＳ Ｐゴシック" panose="020B0600070205080204" pitchFamily="50" charset="-128"/>
            </a:rPr>
            <a:t>円であり、前年度から</a:t>
          </a:r>
          <a:r>
            <a:rPr kumimoji="1" lang="en-US" altLang="ja-JP" sz="900">
              <a:latin typeface="ＭＳ Ｐゴシック" panose="020B0600070205080204" pitchFamily="50" charset="-128"/>
              <a:ea typeface="ＭＳ Ｐゴシック" panose="020B0600070205080204" pitchFamily="50" charset="-128"/>
            </a:rPr>
            <a:t>493</a:t>
          </a:r>
          <a:r>
            <a:rPr kumimoji="1" lang="ja-JP" altLang="en-US" sz="900">
              <a:latin typeface="ＭＳ Ｐゴシック" panose="020B0600070205080204" pitchFamily="50" charset="-128"/>
              <a:ea typeface="ＭＳ Ｐゴシック" panose="020B0600070205080204" pitchFamily="50" charset="-128"/>
            </a:rPr>
            <a:t>円増加した。新型コロナワクチン接種に係る診療収入の減に伴う診療所特会への繰出金の増が主な要因となっている。積立金については、類似団体平均値を上回る</a:t>
          </a:r>
          <a:r>
            <a:rPr kumimoji="1" lang="en-US" altLang="ja-JP" sz="900">
              <a:latin typeface="ＭＳ Ｐゴシック" panose="020B0600070205080204" pitchFamily="50" charset="-128"/>
              <a:ea typeface="ＭＳ Ｐゴシック" panose="020B0600070205080204" pitchFamily="50" charset="-128"/>
            </a:rPr>
            <a:t>84,795</a:t>
          </a:r>
          <a:r>
            <a:rPr kumimoji="1" lang="ja-JP" altLang="en-US" sz="900">
              <a:latin typeface="ＭＳ Ｐゴシック" panose="020B0600070205080204" pitchFamily="50" charset="-128"/>
              <a:ea typeface="ＭＳ Ｐゴシック" panose="020B0600070205080204" pitchFamily="50" charset="-128"/>
            </a:rPr>
            <a:t>円であり、前年度比</a:t>
          </a:r>
          <a:r>
            <a:rPr kumimoji="1" lang="en-US" altLang="ja-JP" sz="900">
              <a:latin typeface="ＭＳ Ｐゴシック" panose="020B0600070205080204" pitchFamily="50" charset="-128"/>
              <a:ea typeface="ＭＳ Ｐゴシック" panose="020B0600070205080204" pitchFamily="50" charset="-128"/>
            </a:rPr>
            <a:t>5,428</a:t>
          </a:r>
          <a:r>
            <a:rPr kumimoji="1" lang="ja-JP" altLang="en-US" sz="900">
              <a:latin typeface="ＭＳ Ｐゴシック" panose="020B0600070205080204" pitchFamily="50" charset="-128"/>
              <a:ea typeface="ＭＳ Ｐゴシック" panose="020B0600070205080204" pitchFamily="50" charset="-128"/>
            </a:rPr>
            <a:t>円減少した。ふるさと納税寄附金の先行受付分に係る積立金の減や財政調整基金への予算積立額の減が主な要因となっている。今後についても、災害等に備える財政調整基金や施設更新に備える公共施設整備基金への積立を行うため、引き続き、事業の抜本的な見直しを行い予算確保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29,600
29,306
264.11
23,159,208
22,189,245
802,246
10,274,917
17,520,541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18733</xdr:rowOff>
    </xdr:from>
    <xdr:to>
      <xdr:col>24</xdr:col>
      <xdr:colOff>63500</xdr:colOff>
      <xdr:row>35</xdr:row>
      <xdr:rowOff>71310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9483"/>
          <a:ext cx="8382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18733</xdr:rowOff>
    </xdr:from>
    <xdr:to>
      <xdr:col>19</xdr:col>
      <xdr:colOff>177800</xdr:colOff>
      <xdr:row>35</xdr:row>
      <xdr:rowOff>52260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9483"/>
          <a:ext cx="8890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29020</xdr:rowOff>
    </xdr:from>
    <xdr:to>
      <xdr:col>15</xdr:col>
      <xdr:colOff>50800</xdr:colOff>
      <xdr:row>35</xdr:row>
      <xdr:rowOff>52260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29770"/>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29020</xdr:rowOff>
    </xdr:from>
    <xdr:to>
      <xdr:col>10</xdr:col>
      <xdr:colOff>114300</xdr:colOff>
      <xdr:row>35</xdr:row>
      <xdr:rowOff>71501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9770"/>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20510</xdr:rowOff>
    </xdr:from>
    <xdr:to>
      <xdr:col>24</xdr:col>
      <xdr:colOff>114300</xdr:colOff>
      <xdr:row>35</xdr:row>
      <xdr:rowOff>122110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43387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139383</xdr:rowOff>
    </xdr:from>
    <xdr:to>
      <xdr:col>20</xdr:col>
      <xdr:colOff>38100</xdr:colOff>
      <xdr:row>35</xdr:row>
      <xdr:rowOff>69533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86060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xdr:rowOff>
    </xdr:from>
    <xdr:to>
      <xdr:col>15</xdr:col>
      <xdr:colOff>101600</xdr:colOff>
      <xdr:row>35</xdr:row>
      <xdr:rowOff>103060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119587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149670</xdr:rowOff>
    </xdr:from>
    <xdr:to>
      <xdr:col>10</xdr:col>
      <xdr:colOff>165100</xdr:colOff>
      <xdr:row>35</xdr:row>
      <xdr:rowOff>79820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96347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5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20701</xdr:rowOff>
    </xdr:from>
    <xdr:to>
      <xdr:col>6</xdr:col>
      <xdr:colOff>38100</xdr:colOff>
      <xdr:row>35</xdr:row>
      <xdr:rowOff>122301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138828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114797</xdr:rowOff>
    </xdr:from>
    <xdr:to>
      <xdr:col>24</xdr:col>
      <xdr:colOff>63500</xdr:colOff>
      <xdr:row>57</xdr:row>
      <xdr:rowOff>122855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7447"/>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122855</xdr:rowOff>
    </xdr:from>
    <xdr:to>
      <xdr:col>19</xdr:col>
      <xdr:colOff>177800</xdr:colOff>
      <xdr:row>58</xdr:row>
      <xdr:rowOff>24861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5505"/>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124774</xdr:rowOff>
    </xdr:from>
    <xdr:to>
      <xdr:col>15</xdr:col>
      <xdr:colOff>50800</xdr:colOff>
      <xdr:row>58</xdr:row>
      <xdr:rowOff>24861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7424"/>
          <a:ext cx="889000" cy="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124774</xdr:rowOff>
    </xdr:from>
    <xdr:to>
      <xdr:col>10</xdr:col>
      <xdr:colOff>114300</xdr:colOff>
      <xdr:row>58</xdr:row>
      <xdr:rowOff>89101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7424"/>
          <a:ext cx="889000" cy="1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63997</xdr:rowOff>
    </xdr:from>
    <xdr:to>
      <xdr:col>24</xdr:col>
      <xdr:colOff>114300</xdr:colOff>
      <xdr:row>57</xdr:row>
      <xdr:rowOff>165597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86874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72055</xdr:rowOff>
    </xdr:from>
    <xdr:to>
      <xdr:col>20</xdr:col>
      <xdr:colOff>38100</xdr:colOff>
      <xdr:row>58</xdr:row>
      <xdr:rowOff>2205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18732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145511</xdr:rowOff>
    </xdr:from>
    <xdr:to>
      <xdr:col>15</xdr:col>
      <xdr:colOff>101600</xdr:colOff>
      <xdr:row>58</xdr:row>
      <xdr:rowOff>75661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92188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73974</xdr:rowOff>
    </xdr:from>
    <xdr:to>
      <xdr:col>10</xdr:col>
      <xdr:colOff>165100</xdr:colOff>
      <xdr:row>58</xdr:row>
      <xdr:rowOff>4124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166701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38301</xdr:rowOff>
    </xdr:from>
    <xdr:to>
      <xdr:col>6</xdr:col>
      <xdr:colOff>38100</xdr:colOff>
      <xdr:row>58</xdr:row>
      <xdr:rowOff>139901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131028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53116</xdr:rowOff>
    </xdr:from>
    <xdr:to>
      <xdr:col>24</xdr:col>
      <xdr:colOff>63500</xdr:colOff>
      <xdr:row>76</xdr:row>
      <xdr:rowOff>102195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83316"/>
          <a:ext cx="838200" cy="4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6911</xdr:rowOff>
    </xdr:from>
    <xdr:to>
      <xdr:col>19</xdr:col>
      <xdr:colOff>177800</xdr:colOff>
      <xdr:row>76</xdr:row>
      <xdr:rowOff>102195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37111"/>
          <a:ext cx="889000" cy="9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6911</xdr:rowOff>
    </xdr:from>
    <xdr:to>
      <xdr:col>15</xdr:col>
      <xdr:colOff>50800</xdr:colOff>
      <xdr:row>77</xdr:row>
      <xdr:rowOff>26360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37111"/>
          <a:ext cx="889000" cy="19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26360</xdr:rowOff>
    </xdr:from>
    <xdr:to>
      <xdr:col>10</xdr:col>
      <xdr:colOff>114300</xdr:colOff>
      <xdr:row>77</xdr:row>
      <xdr:rowOff>52760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28010"/>
          <a:ext cx="889000" cy="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2316</xdr:rowOff>
    </xdr:from>
    <xdr:to>
      <xdr:col>24</xdr:col>
      <xdr:colOff>114300</xdr:colOff>
      <xdr:row>76</xdr:row>
      <xdr:rowOff>103916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152193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51395</xdr:rowOff>
    </xdr:from>
    <xdr:to>
      <xdr:col>20</xdr:col>
      <xdr:colOff>38100</xdr:colOff>
      <xdr:row>76</xdr:row>
      <xdr:rowOff>152995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144122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127561</xdr:rowOff>
    </xdr:from>
    <xdr:to>
      <xdr:col>15</xdr:col>
      <xdr:colOff>101600</xdr:colOff>
      <xdr:row>76</xdr:row>
      <xdr:rowOff>57711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48838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147010</xdr:rowOff>
    </xdr:from>
    <xdr:to>
      <xdr:col>10</xdr:col>
      <xdr:colOff>165100</xdr:colOff>
      <xdr:row>77</xdr:row>
      <xdr:rowOff>77160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68287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1960</xdr:rowOff>
    </xdr:from>
    <xdr:to>
      <xdr:col>6</xdr:col>
      <xdr:colOff>38100</xdr:colOff>
      <xdr:row>77</xdr:row>
      <xdr:rowOff>103560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94687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69492</xdr:rowOff>
    </xdr:from>
    <xdr:to>
      <xdr:col>24</xdr:col>
      <xdr:colOff>63500</xdr:colOff>
      <xdr:row>97</xdr:row>
      <xdr:rowOff>72963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00142"/>
          <a:ext cx="8382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13146</xdr:rowOff>
    </xdr:from>
    <xdr:to>
      <xdr:col>19</xdr:col>
      <xdr:colOff>177800</xdr:colOff>
      <xdr:row>97</xdr:row>
      <xdr:rowOff>69492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43796"/>
          <a:ext cx="889000" cy="5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13146</xdr:rowOff>
    </xdr:from>
    <xdr:to>
      <xdr:col>15</xdr:col>
      <xdr:colOff>50800</xdr:colOff>
      <xdr:row>97</xdr:row>
      <xdr:rowOff>88773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43796"/>
          <a:ext cx="889000" cy="7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88773</xdr:rowOff>
    </xdr:from>
    <xdr:to>
      <xdr:col>10</xdr:col>
      <xdr:colOff>114300</xdr:colOff>
      <xdr:row>97</xdr:row>
      <xdr:rowOff>114915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19423"/>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22163</xdr:rowOff>
    </xdr:from>
    <xdr:to>
      <xdr:col>24</xdr:col>
      <xdr:colOff>114300</xdr:colOff>
      <xdr:row>97</xdr:row>
      <xdr:rowOff>123763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5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108540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18692</xdr:rowOff>
    </xdr:from>
    <xdr:to>
      <xdr:col>20</xdr:col>
      <xdr:colOff>38100</xdr:colOff>
      <xdr:row>97</xdr:row>
      <xdr:rowOff>120292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111419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4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133796</xdr:rowOff>
    </xdr:from>
    <xdr:to>
      <xdr:col>15</xdr:col>
      <xdr:colOff>101600</xdr:colOff>
      <xdr:row>97</xdr:row>
      <xdr:rowOff>63946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80473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3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37973</xdr:rowOff>
    </xdr:from>
    <xdr:to>
      <xdr:col>10</xdr:col>
      <xdr:colOff>165100</xdr:colOff>
      <xdr:row>97</xdr:row>
      <xdr:rowOff>139573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6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130700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6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64115</xdr:rowOff>
    </xdr:from>
    <xdr:to>
      <xdr:col>6</xdr:col>
      <xdr:colOff>38100</xdr:colOff>
      <xdr:row>97</xdr:row>
      <xdr:rowOff>165715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156842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8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70467</xdr:rowOff>
    </xdr:from>
    <xdr:to>
      <xdr:col>55</xdr:col>
      <xdr:colOff>0</xdr:colOff>
      <xdr:row>38</xdr:row>
      <xdr:rowOff>74059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85567"/>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74059</xdr:rowOff>
    </xdr:from>
    <xdr:to>
      <xdr:col>50</xdr:col>
      <xdr:colOff>114300</xdr:colOff>
      <xdr:row>38</xdr:row>
      <xdr:rowOff>83203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891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83203</xdr:rowOff>
    </xdr:from>
    <xdr:to>
      <xdr:col>45</xdr:col>
      <xdr:colOff>177800</xdr:colOff>
      <xdr:row>38</xdr:row>
      <xdr:rowOff>89081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9830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79284</xdr:rowOff>
    </xdr:from>
    <xdr:to>
      <xdr:col>41</xdr:col>
      <xdr:colOff>50800</xdr:colOff>
      <xdr:row>38</xdr:row>
      <xdr:rowOff>89081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943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19667</xdr:rowOff>
    </xdr:from>
    <xdr:to>
      <xdr:col>55</xdr:col>
      <xdr:colOff>50800</xdr:colOff>
      <xdr:row>38</xdr:row>
      <xdr:rowOff>121267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169544</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23259</xdr:rowOff>
    </xdr:from>
    <xdr:to>
      <xdr:col>50</xdr:col>
      <xdr:colOff>165100</xdr:colOff>
      <xdr:row>38</xdr:row>
      <xdr:rowOff>124859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115986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3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32403</xdr:rowOff>
    </xdr:from>
    <xdr:to>
      <xdr:col>46</xdr:col>
      <xdr:colOff>38100</xdr:colOff>
      <xdr:row>38</xdr:row>
      <xdr:rowOff>134003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125130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38281</xdr:rowOff>
    </xdr:from>
    <xdr:to>
      <xdr:col>41</xdr:col>
      <xdr:colOff>101600</xdr:colOff>
      <xdr:row>38</xdr:row>
      <xdr:rowOff>139881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131008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108541</xdr:rowOff>
    </xdr:from>
    <xdr:to>
      <xdr:col>55</xdr:col>
      <xdr:colOff>0</xdr:colOff>
      <xdr:row>58</xdr:row>
      <xdr:rowOff>63919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1191"/>
          <a:ext cx="838200" cy="1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60330</xdr:rowOff>
    </xdr:from>
    <xdr:to>
      <xdr:col>50</xdr:col>
      <xdr:colOff>114300</xdr:colOff>
      <xdr:row>58</xdr:row>
      <xdr:rowOff>63919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04430"/>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44648</xdr:rowOff>
    </xdr:from>
    <xdr:to>
      <xdr:col>45</xdr:col>
      <xdr:colOff>177800</xdr:colOff>
      <xdr:row>58</xdr:row>
      <xdr:rowOff>60330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88748"/>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44648</xdr:rowOff>
    </xdr:from>
    <xdr:to>
      <xdr:col>41</xdr:col>
      <xdr:colOff>50800</xdr:colOff>
      <xdr:row>58</xdr:row>
      <xdr:rowOff>51460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88748"/>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57741</xdr:rowOff>
    </xdr:from>
    <xdr:to>
      <xdr:col>55</xdr:col>
      <xdr:colOff>50800</xdr:colOff>
      <xdr:row>57</xdr:row>
      <xdr:rowOff>159341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36168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13119</xdr:rowOff>
    </xdr:from>
    <xdr:to>
      <xdr:col>50</xdr:col>
      <xdr:colOff>165100</xdr:colOff>
      <xdr:row>58</xdr:row>
      <xdr:rowOff>114719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105846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9530</xdr:rowOff>
    </xdr:from>
    <xdr:to>
      <xdr:col>46</xdr:col>
      <xdr:colOff>38100</xdr:colOff>
      <xdr:row>58</xdr:row>
      <xdr:rowOff>111130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102257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165298</xdr:rowOff>
    </xdr:from>
    <xdr:to>
      <xdr:col>41</xdr:col>
      <xdr:colOff>101600</xdr:colOff>
      <xdr:row>58</xdr:row>
      <xdr:rowOff>95448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86575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660</xdr:rowOff>
    </xdr:from>
    <xdr:to>
      <xdr:col>36</xdr:col>
      <xdr:colOff>165100</xdr:colOff>
      <xdr:row>58</xdr:row>
      <xdr:rowOff>102260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93387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1608</xdr:rowOff>
    </xdr:from>
    <xdr:to>
      <xdr:col>55</xdr:col>
      <xdr:colOff>0</xdr:colOff>
      <xdr:row>78</xdr:row>
      <xdr:rowOff>25834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74708"/>
          <a:ext cx="838200" cy="2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1608</xdr:rowOff>
    </xdr:from>
    <xdr:to>
      <xdr:col>50</xdr:col>
      <xdr:colOff>114300</xdr:colOff>
      <xdr:row>78</xdr:row>
      <xdr:rowOff>35902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74708"/>
          <a:ext cx="889000" cy="3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35902</xdr:rowOff>
    </xdr:from>
    <xdr:to>
      <xdr:col>45</xdr:col>
      <xdr:colOff>177800</xdr:colOff>
      <xdr:row>78</xdr:row>
      <xdr:rowOff>53541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09002"/>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53541</xdr:rowOff>
    </xdr:from>
    <xdr:to>
      <xdr:col>41</xdr:col>
      <xdr:colOff>50800</xdr:colOff>
      <xdr:row>78</xdr:row>
      <xdr:rowOff>83204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26641"/>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146484</xdr:rowOff>
    </xdr:from>
    <xdr:to>
      <xdr:col>55</xdr:col>
      <xdr:colOff>50800</xdr:colOff>
      <xdr:row>78</xdr:row>
      <xdr:rowOff>76634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122258</xdr:rowOff>
    </xdr:from>
    <xdr:to>
      <xdr:col>50</xdr:col>
      <xdr:colOff>165100</xdr:colOff>
      <xdr:row>78</xdr:row>
      <xdr:rowOff>52408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68935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156552</xdr:rowOff>
    </xdr:from>
    <xdr:to>
      <xdr:col>46</xdr:col>
      <xdr:colOff>38100</xdr:colOff>
      <xdr:row>78</xdr:row>
      <xdr:rowOff>86702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77829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2741</xdr:rowOff>
    </xdr:from>
    <xdr:to>
      <xdr:col>41</xdr:col>
      <xdr:colOff>101600</xdr:colOff>
      <xdr:row>78</xdr:row>
      <xdr:rowOff>104341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95468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32404</xdr:rowOff>
    </xdr:from>
    <xdr:to>
      <xdr:col>36</xdr:col>
      <xdr:colOff>165100</xdr:colOff>
      <xdr:row>78</xdr:row>
      <xdr:rowOff>134004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125131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154688</xdr:rowOff>
    </xdr:from>
    <xdr:to>
      <xdr:col>55</xdr:col>
      <xdr:colOff>0</xdr:colOff>
      <xdr:row>97</xdr:row>
      <xdr:rowOff>2617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13888"/>
          <a:ext cx="838200" cy="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137871</xdr:rowOff>
    </xdr:from>
    <xdr:to>
      <xdr:col>50</xdr:col>
      <xdr:colOff>114300</xdr:colOff>
      <xdr:row>96</xdr:row>
      <xdr:rowOff>154688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97071"/>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137871</xdr:rowOff>
    </xdr:from>
    <xdr:to>
      <xdr:col>45</xdr:col>
      <xdr:colOff>177800</xdr:colOff>
      <xdr:row>96</xdr:row>
      <xdr:rowOff>160412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97071"/>
          <a:ext cx="8890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160412</xdr:rowOff>
    </xdr:from>
    <xdr:to>
      <xdr:col>41</xdr:col>
      <xdr:colOff>50800</xdr:colOff>
      <xdr:row>97</xdr:row>
      <xdr:rowOff>44960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19612"/>
          <a:ext cx="889000" cy="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123267</xdr:rowOff>
    </xdr:from>
    <xdr:to>
      <xdr:col>55</xdr:col>
      <xdr:colOff>50800</xdr:colOff>
      <xdr:row>97</xdr:row>
      <xdr:rowOff>53417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101694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103888</xdr:rowOff>
    </xdr:from>
    <xdr:to>
      <xdr:col>50</xdr:col>
      <xdr:colOff>165100</xdr:colOff>
      <xdr:row>97</xdr:row>
      <xdr:rowOff>34038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87071</xdr:rowOff>
    </xdr:from>
    <xdr:to>
      <xdr:col>46</xdr:col>
      <xdr:colOff>38100</xdr:colOff>
      <xdr:row>97</xdr:row>
      <xdr:rowOff>17221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109612</xdr:rowOff>
    </xdr:from>
    <xdr:to>
      <xdr:col>41</xdr:col>
      <xdr:colOff>101600</xdr:colOff>
      <xdr:row>97</xdr:row>
      <xdr:rowOff>39762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30889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165610</xdr:rowOff>
    </xdr:from>
    <xdr:to>
      <xdr:col>36</xdr:col>
      <xdr:colOff>165100</xdr:colOff>
      <xdr:row>97</xdr:row>
      <xdr:rowOff>95760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86887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93500</xdr:rowOff>
    </xdr:from>
    <xdr:to>
      <xdr:col>85</xdr:col>
      <xdr:colOff>127000</xdr:colOff>
      <xdr:row>35</xdr:row>
      <xdr:rowOff>141483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94250"/>
          <a:ext cx="8382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141483</xdr:rowOff>
    </xdr:from>
    <xdr:to>
      <xdr:col>81</xdr:col>
      <xdr:colOff>50800</xdr:colOff>
      <xdr:row>35</xdr:row>
      <xdr:rowOff>142901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42233"/>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90643</xdr:rowOff>
    </xdr:from>
    <xdr:to>
      <xdr:col>76</xdr:col>
      <xdr:colOff>114300</xdr:colOff>
      <xdr:row>35</xdr:row>
      <xdr:rowOff>142901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91393"/>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90643</xdr:rowOff>
    </xdr:from>
    <xdr:to>
      <xdr:col>71</xdr:col>
      <xdr:colOff>177800</xdr:colOff>
      <xdr:row>35</xdr:row>
      <xdr:rowOff>140203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91393"/>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42700</xdr:rowOff>
    </xdr:from>
    <xdr:to>
      <xdr:col>85</xdr:col>
      <xdr:colOff>177800</xdr:colOff>
      <xdr:row>35</xdr:row>
      <xdr:rowOff>144300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21127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2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90683</xdr:rowOff>
    </xdr:from>
    <xdr:to>
      <xdr:col>81</xdr:col>
      <xdr:colOff>101600</xdr:colOff>
      <xdr:row>36</xdr:row>
      <xdr:rowOff>20833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92101</xdr:rowOff>
    </xdr:from>
    <xdr:to>
      <xdr:col>76</xdr:col>
      <xdr:colOff>165100</xdr:colOff>
      <xdr:row>36</xdr:row>
      <xdr:rowOff>22251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39843</xdr:rowOff>
    </xdr:from>
    <xdr:to>
      <xdr:col>72</xdr:col>
      <xdr:colOff>38100</xdr:colOff>
      <xdr:row>35</xdr:row>
      <xdr:rowOff>141443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132570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89403</xdr:rowOff>
    </xdr:from>
    <xdr:to>
      <xdr:col>67</xdr:col>
      <xdr:colOff>101600</xdr:colOff>
      <xdr:row>36</xdr:row>
      <xdr:rowOff>19553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9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8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169432</xdr:rowOff>
    </xdr:from>
    <xdr:to>
      <xdr:col>85</xdr:col>
      <xdr:colOff>127000</xdr:colOff>
      <xdr:row>57</xdr:row>
      <xdr:rowOff>44854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70632"/>
          <a:ext cx="838200" cy="4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44854</xdr:rowOff>
    </xdr:from>
    <xdr:to>
      <xdr:col>81</xdr:col>
      <xdr:colOff>50800</xdr:colOff>
      <xdr:row>57</xdr:row>
      <xdr:rowOff>75729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17504"/>
          <a:ext cx="889000" cy="3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46148</xdr:rowOff>
    </xdr:from>
    <xdr:to>
      <xdr:col>76</xdr:col>
      <xdr:colOff>114300</xdr:colOff>
      <xdr:row>57</xdr:row>
      <xdr:rowOff>75729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18798"/>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46148</xdr:rowOff>
    </xdr:from>
    <xdr:to>
      <xdr:col>71</xdr:col>
      <xdr:colOff>177800</xdr:colOff>
      <xdr:row>57</xdr:row>
      <xdr:rowOff>113745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18798"/>
          <a:ext cx="889000" cy="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118632</xdr:rowOff>
    </xdr:from>
    <xdr:to>
      <xdr:col>85</xdr:col>
      <xdr:colOff>177800</xdr:colOff>
      <xdr:row>57</xdr:row>
      <xdr:rowOff>48782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141509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165504</xdr:rowOff>
    </xdr:from>
    <xdr:to>
      <xdr:col>81</xdr:col>
      <xdr:colOff>101600</xdr:colOff>
      <xdr:row>57</xdr:row>
      <xdr:rowOff>95654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86781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24929</xdr:rowOff>
    </xdr:from>
    <xdr:to>
      <xdr:col>76</xdr:col>
      <xdr:colOff>165100</xdr:colOff>
      <xdr:row>57</xdr:row>
      <xdr:rowOff>126529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117656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166798</xdr:rowOff>
    </xdr:from>
    <xdr:to>
      <xdr:col>72</xdr:col>
      <xdr:colOff>38100</xdr:colOff>
      <xdr:row>57</xdr:row>
      <xdr:rowOff>96948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88075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6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62945</xdr:rowOff>
    </xdr:from>
    <xdr:to>
      <xdr:col>67</xdr:col>
      <xdr:colOff>101600</xdr:colOff>
      <xdr:row>57</xdr:row>
      <xdr:rowOff>164545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155672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2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21717</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66267"/>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21717</xdr:rowOff>
    </xdr:from>
    <xdr:to>
      <xdr:col>71</xdr:col>
      <xdr:colOff>177800</xdr:colOff>
      <xdr:row>79</xdr:row>
      <xdr:rowOff>42723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66267"/>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142367</xdr:rowOff>
    </xdr:from>
    <xdr:to>
      <xdr:col>72</xdr:col>
      <xdr:colOff>38100</xdr:colOff>
      <xdr:row>79</xdr:row>
      <xdr:rowOff>72517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63644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0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163373</xdr:rowOff>
    </xdr:from>
    <xdr:to>
      <xdr:col>67</xdr:col>
      <xdr:colOff>101600</xdr:colOff>
      <xdr:row>79</xdr:row>
      <xdr:rowOff>93523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84650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122196</xdr:rowOff>
    </xdr:from>
    <xdr:to>
      <xdr:col>85</xdr:col>
      <xdr:colOff>127000</xdr:colOff>
      <xdr:row>97</xdr:row>
      <xdr:rowOff>133029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52846"/>
          <a:ext cx="8382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122196</xdr:rowOff>
    </xdr:from>
    <xdr:to>
      <xdr:col>81</xdr:col>
      <xdr:colOff>50800</xdr:colOff>
      <xdr:row>97</xdr:row>
      <xdr:rowOff>123957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52846"/>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123957</xdr:rowOff>
    </xdr:from>
    <xdr:to>
      <xdr:col>76</xdr:col>
      <xdr:colOff>114300</xdr:colOff>
      <xdr:row>97</xdr:row>
      <xdr:rowOff>132463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54607"/>
          <a:ext cx="889000" cy="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132463</xdr:rowOff>
    </xdr:from>
    <xdr:to>
      <xdr:col>71</xdr:col>
      <xdr:colOff>177800</xdr:colOff>
      <xdr:row>97</xdr:row>
      <xdr:rowOff>139559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63113"/>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82229</xdr:rowOff>
    </xdr:from>
    <xdr:to>
      <xdr:col>85</xdr:col>
      <xdr:colOff>177800</xdr:colOff>
      <xdr:row>98</xdr:row>
      <xdr:rowOff>12379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41606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71396</xdr:rowOff>
    </xdr:from>
    <xdr:to>
      <xdr:col>81</xdr:col>
      <xdr:colOff>101600</xdr:colOff>
      <xdr:row>98</xdr:row>
      <xdr:rowOff>1546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18073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7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73157</xdr:rowOff>
    </xdr:from>
    <xdr:to>
      <xdr:col>76</xdr:col>
      <xdr:colOff>165100</xdr:colOff>
      <xdr:row>98</xdr:row>
      <xdr:rowOff>3307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19834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7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81663</xdr:rowOff>
    </xdr:from>
    <xdr:to>
      <xdr:col>72</xdr:col>
      <xdr:colOff>38100</xdr:colOff>
      <xdr:row>98</xdr:row>
      <xdr:rowOff>11813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28340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8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88759</xdr:rowOff>
    </xdr:from>
    <xdr:to>
      <xdr:col>67</xdr:col>
      <xdr:colOff>101600</xdr:colOff>
      <xdr:row>98</xdr:row>
      <xdr:rowOff>18909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35436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9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目的別の主な項目をみると、議会費は類似団体平均値を上回る</a:t>
          </a:r>
          <a:r>
            <a:rPr kumimoji="1" lang="en-US" altLang="ja-JP" sz="1050">
              <a:latin typeface="ＭＳ Ｐゴシック" panose="020B0600070205080204" pitchFamily="50" charset="-128"/>
              <a:ea typeface="ＭＳ Ｐゴシック" panose="020B0600070205080204" pitchFamily="50" charset="-128"/>
            </a:rPr>
            <a:t>5,459</a:t>
          </a:r>
          <a:r>
            <a:rPr kumimoji="1" lang="ja-JP" altLang="en-US" sz="1050">
              <a:latin typeface="ＭＳ Ｐゴシック" panose="020B0600070205080204" pitchFamily="50" charset="-128"/>
              <a:ea typeface="ＭＳ Ｐゴシック" panose="020B0600070205080204" pitchFamily="50" charset="-128"/>
            </a:rPr>
            <a:t>円で、</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年度に実施した議場の感染症対策事業の減により、前年度から</a:t>
          </a:r>
          <a:r>
            <a:rPr kumimoji="1" lang="en-US" altLang="ja-JP" sz="1050">
              <a:latin typeface="ＭＳ Ｐゴシック" panose="020B0600070205080204" pitchFamily="50" charset="-128"/>
              <a:ea typeface="ＭＳ Ｐゴシック" panose="020B0600070205080204" pitchFamily="50" charset="-128"/>
            </a:rPr>
            <a:t>276</a:t>
          </a:r>
          <a:r>
            <a:rPr kumimoji="1" lang="ja-JP" altLang="en-US" sz="1050">
              <a:latin typeface="ＭＳ Ｐゴシック" panose="020B0600070205080204" pitchFamily="50" charset="-128"/>
              <a:ea typeface="ＭＳ Ｐゴシック" panose="020B0600070205080204" pitchFamily="50" charset="-128"/>
            </a:rPr>
            <a:t>円減少した。総務費は、類似団体平均値を上回る</a:t>
          </a:r>
          <a:r>
            <a:rPr kumimoji="1" lang="en-US" altLang="ja-JP" sz="1050">
              <a:latin typeface="ＭＳ Ｐゴシック" panose="020B0600070205080204" pitchFamily="50" charset="-128"/>
              <a:ea typeface="ＭＳ Ｐゴシック" panose="020B0600070205080204" pitchFamily="50" charset="-128"/>
            </a:rPr>
            <a:t>214,609</a:t>
          </a:r>
          <a:r>
            <a:rPr kumimoji="1" lang="ja-JP" altLang="en-US" sz="1050">
              <a:latin typeface="ＭＳ Ｐゴシック" panose="020B0600070205080204" pitchFamily="50" charset="-128"/>
              <a:ea typeface="ＭＳ Ｐゴシック" panose="020B0600070205080204" pitchFamily="50" charset="-128"/>
            </a:rPr>
            <a:t>円であり、ふるさと納税寄附額の増加に伴う事務費の増、書かない窓口支援システムの導入や地方公共団体情報システム標準化に向けたシステム改修などに伴う電算システム関連経費の増などにより、前年度から</a:t>
          </a:r>
          <a:r>
            <a:rPr kumimoji="1" lang="en-US" altLang="ja-JP" sz="1050">
              <a:latin typeface="ＭＳ Ｐゴシック" panose="020B0600070205080204" pitchFamily="50" charset="-128"/>
              <a:ea typeface="ＭＳ Ｐゴシック" panose="020B0600070205080204" pitchFamily="50" charset="-128"/>
            </a:rPr>
            <a:t>6,345</a:t>
          </a:r>
          <a:r>
            <a:rPr kumimoji="1" lang="ja-JP" altLang="en-US" sz="1050">
              <a:latin typeface="ＭＳ Ｐゴシック" panose="020B0600070205080204" pitchFamily="50" charset="-128"/>
              <a:ea typeface="ＭＳ Ｐゴシック" panose="020B0600070205080204" pitchFamily="50" charset="-128"/>
            </a:rPr>
            <a:t>円増加した。民生費は、類似団体平均値を下回る</a:t>
          </a:r>
          <a:r>
            <a:rPr kumimoji="1" lang="en-US" altLang="ja-JP" sz="1050">
              <a:latin typeface="ＭＳ Ｐゴシック" panose="020B0600070205080204" pitchFamily="50" charset="-128"/>
              <a:ea typeface="ＭＳ Ｐゴシック" panose="020B0600070205080204" pitchFamily="50" charset="-128"/>
            </a:rPr>
            <a:t>193,938</a:t>
          </a:r>
          <a:r>
            <a:rPr kumimoji="1" lang="ja-JP" altLang="en-US" sz="1050">
              <a:latin typeface="ＭＳ Ｐゴシック" panose="020B0600070205080204" pitchFamily="50" charset="-128"/>
              <a:ea typeface="ＭＳ Ｐゴシック" panose="020B0600070205080204" pitchFamily="50" charset="-128"/>
            </a:rPr>
            <a:t>円で、電力・ガス・食料品等価格高騰重点支援給付金事業や障害者自立支援給付費の増などにより、前年度から</a:t>
          </a:r>
          <a:r>
            <a:rPr kumimoji="1" lang="en-US" altLang="ja-JP" sz="1050">
              <a:latin typeface="ＭＳ Ｐゴシック" panose="020B0600070205080204" pitchFamily="50" charset="-128"/>
              <a:ea typeface="ＭＳ Ｐゴシック" panose="020B0600070205080204" pitchFamily="50" charset="-128"/>
            </a:rPr>
            <a:t>10,735</a:t>
          </a:r>
          <a:r>
            <a:rPr kumimoji="1" lang="ja-JP" altLang="en-US" sz="1050">
              <a:latin typeface="ＭＳ Ｐゴシック" panose="020B0600070205080204" pitchFamily="50" charset="-128"/>
              <a:ea typeface="ＭＳ Ｐゴシック" panose="020B0600070205080204" pitchFamily="50" charset="-128"/>
            </a:rPr>
            <a:t>円増加した。民生費については、少子高齢化による扶助費の増加が見込まれ、今後、類似団体平均値に近づいてくると考えられる。衛生費は、類似団体平均値を下回る</a:t>
          </a:r>
          <a:r>
            <a:rPr kumimoji="1" lang="en-US" altLang="ja-JP" sz="1050">
              <a:latin typeface="ＭＳ Ｐゴシック" panose="020B0600070205080204" pitchFamily="50" charset="-128"/>
              <a:ea typeface="ＭＳ Ｐゴシック" panose="020B0600070205080204" pitchFamily="50" charset="-128"/>
            </a:rPr>
            <a:t>52,097</a:t>
          </a:r>
          <a:r>
            <a:rPr kumimoji="1" lang="ja-JP" altLang="en-US" sz="1050">
              <a:latin typeface="ＭＳ Ｐゴシック" panose="020B0600070205080204" pitchFamily="50" charset="-128"/>
              <a:ea typeface="ＭＳ Ｐゴシック" panose="020B0600070205080204" pitchFamily="50" charset="-128"/>
            </a:rPr>
            <a:t>円で、新型コロナウイルスワクチン接種事業費の減、し尿処理場指定管理料の減などにより、前年度から</a:t>
          </a:r>
          <a:r>
            <a:rPr kumimoji="1" lang="en-US" altLang="ja-JP" sz="1050">
              <a:latin typeface="ＭＳ Ｐゴシック" panose="020B0600070205080204" pitchFamily="50" charset="-128"/>
              <a:ea typeface="ＭＳ Ｐゴシック" panose="020B0600070205080204" pitchFamily="50" charset="-128"/>
            </a:rPr>
            <a:t>759</a:t>
          </a:r>
          <a:r>
            <a:rPr kumimoji="1" lang="ja-JP" altLang="en-US" sz="1050">
              <a:latin typeface="ＭＳ Ｐゴシック" panose="020B0600070205080204" pitchFamily="50" charset="-128"/>
              <a:ea typeface="ＭＳ Ｐゴシック" panose="020B0600070205080204" pitchFamily="50" charset="-128"/>
            </a:rPr>
            <a:t>円減少した。農林水産費は類似団体平均値を下回る</a:t>
          </a:r>
          <a:r>
            <a:rPr kumimoji="1" lang="en-US" altLang="ja-JP" sz="1050">
              <a:latin typeface="ＭＳ Ｐゴシック" panose="020B0600070205080204" pitchFamily="50" charset="-128"/>
              <a:ea typeface="ＭＳ Ｐゴシック" panose="020B0600070205080204" pitchFamily="50" charset="-128"/>
            </a:rPr>
            <a:t>36,589</a:t>
          </a:r>
          <a:r>
            <a:rPr kumimoji="1" lang="ja-JP" altLang="en-US" sz="1050">
              <a:latin typeface="ＭＳ Ｐゴシック" panose="020B0600070205080204" pitchFamily="50" charset="-128"/>
              <a:ea typeface="ＭＳ Ｐゴシック" panose="020B0600070205080204" pitchFamily="50" charset="-128"/>
            </a:rPr>
            <a:t>円で、</a:t>
          </a:r>
          <a:r>
            <a:rPr kumimoji="1" lang="en-US" altLang="ja-JP" sz="1050">
              <a:latin typeface="ＭＳ Ｐゴシック" panose="020B0600070205080204" pitchFamily="50" charset="-128"/>
              <a:ea typeface="ＭＳ Ｐゴシック" panose="020B0600070205080204" pitchFamily="50" charset="-128"/>
            </a:rPr>
            <a:t>JA</a:t>
          </a:r>
          <a:r>
            <a:rPr kumimoji="1" lang="ja-JP" altLang="en-US" sz="1050">
              <a:latin typeface="ＭＳ Ｐゴシック" panose="020B0600070205080204" pitchFamily="50" charset="-128"/>
              <a:ea typeface="ＭＳ Ｐゴシック" panose="020B0600070205080204" pitchFamily="50" charset="-128"/>
            </a:rPr>
            <a:t>フルーツ山梨塩山統合共撰所の建設事業に係る補助金の交付や農業者等支援事業給付金給付事業の増などにより、前年度から</a:t>
          </a:r>
          <a:r>
            <a:rPr kumimoji="1" lang="en-US" altLang="ja-JP" sz="1050">
              <a:latin typeface="ＭＳ Ｐゴシック" panose="020B0600070205080204" pitchFamily="50" charset="-128"/>
              <a:ea typeface="ＭＳ Ｐゴシック" panose="020B0600070205080204" pitchFamily="50" charset="-128"/>
            </a:rPr>
            <a:t>16,644</a:t>
          </a:r>
          <a:r>
            <a:rPr kumimoji="1" lang="ja-JP" altLang="en-US" sz="1050">
              <a:latin typeface="ＭＳ Ｐゴシック" panose="020B0600070205080204" pitchFamily="50" charset="-128"/>
              <a:ea typeface="ＭＳ Ｐゴシック" panose="020B0600070205080204" pitchFamily="50" charset="-128"/>
            </a:rPr>
            <a:t>円と大幅に増加した。商工費は類似団体平均値を上回る</a:t>
          </a:r>
          <a:r>
            <a:rPr kumimoji="1" lang="en-US" altLang="ja-JP" sz="1050">
              <a:latin typeface="ＭＳ Ｐゴシック" panose="020B0600070205080204" pitchFamily="50" charset="-128"/>
              <a:ea typeface="ＭＳ Ｐゴシック" panose="020B0600070205080204" pitchFamily="50" charset="-128"/>
            </a:rPr>
            <a:t>24,905</a:t>
          </a:r>
          <a:r>
            <a:rPr kumimoji="1" lang="ja-JP" altLang="en-US" sz="1050">
              <a:latin typeface="ＭＳ Ｐゴシック" panose="020B0600070205080204" pitchFamily="50" charset="-128"/>
              <a:ea typeface="ＭＳ Ｐゴシック" panose="020B0600070205080204" pitchFamily="50" charset="-128"/>
            </a:rPr>
            <a:t>円で、地域応援商品券事業の減や塩山駅前観光案内所移設事業の減などにより、前年度から</a:t>
          </a:r>
          <a:r>
            <a:rPr kumimoji="1" lang="en-US" altLang="ja-JP" sz="1050">
              <a:latin typeface="ＭＳ Ｐゴシック" panose="020B0600070205080204" pitchFamily="50" charset="-128"/>
              <a:ea typeface="ＭＳ Ｐゴシック" panose="020B0600070205080204" pitchFamily="50" charset="-128"/>
            </a:rPr>
            <a:t>5,299</a:t>
          </a:r>
          <a:r>
            <a:rPr kumimoji="1" lang="ja-JP" altLang="en-US" sz="1050">
              <a:latin typeface="ＭＳ Ｐゴシック" panose="020B0600070205080204" pitchFamily="50" charset="-128"/>
              <a:ea typeface="ＭＳ Ｐゴシック" panose="020B0600070205080204" pitchFamily="50" charset="-128"/>
            </a:rPr>
            <a:t>円減少した。土木費は類似団体平均値を下回る</a:t>
          </a:r>
          <a:r>
            <a:rPr kumimoji="1" lang="en-US" altLang="ja-JP" sz="1050">
              <a:latin typeface="ＭＳ Ｐゴシック" panose="020B0600070205080204" pitchFamily="50" charset="-128"/>
              <a:ea typeface="ＭＳ Ｐゴシック" panose="020B0600070205080204" pitchFamily="50" charset="-128"/>
            </a:rPr>
            <a:t>50,490</a:t>
          </a:r>
          <a:r>
            <a:rPr kumimoji="1" lang="ja-JP" altLang="en-US" sz="1050">
              <a:latin typeface="ＭＳ Ｐゴシック" panose="020B0600070205080204" pitchFamily="50" charset="-128"/>
              <a:ea typeface="ＭＳ Ｐゴシック" panose="020B0600070205080204" pitchFamily="50" charset="-128"/>
            </a:rPr>
            <a:t>円で、橋りょう長寿命化改修事業費の減や塩山駅南口広場改修事業の完了に伴う減などにより、前年度から</a:t>
          </a:r>
          <a:r>
            <a:rPr kumimoji="1" lang="en-US" altLang="ja-JP" sz="1050">
              <a:latin typeface="ＭＳ Ｐゴシック" panose="020B0600070205080204" pitchFamily="50" charset="-128"/>
              <a:ea typeface="ＭＳ Ｐゴシック" panose="020B0600070205080204" pitchFamily="50" charset="-128"/>
            </a:rPr>
            <a:t>2,543</a:t>
          </a:r>
          <a:r>
            <a:rPr kumimoji="1" lang="ja-JP" altLang="en-US" sz="1050">
              <a:latin typeface="ＭＳ Ｐゴシック" panose="020B0600070205080204" pitchFamily="50" charset="-128"/>
              <a:ea typeface="ＭＳ Ｐゴシック" panose="020B0600070205080204" pitchFamily="50" charset="-128"/>
            </a:rPr>
            <a:t>円減少した。消防費は、類似団体平均値を下回る</a:t>
          </a:r>
          <a:r>
            <a:rPr kumimoji="1" lang="en-US" altLang="ja-JP" sz="1050">
              <a:latin typeface="ＭＳ Ｐゴシック" panose="020B0600070205080204" pitchFamily="50" charset="-128"/>
              <a:ea typeface="ＭＳ Ｐゴシック" panose="020B0600070205080204" pitchFamily="50" charset="-128"/>
            </a:rPr>
            <a:t>24,521</a:t>
          </a:r>
          <a:r>
            <a:rPr kumimoji="1" lang="ja-JP" altLang="en-US" sz="1050">
              <a:latin typeface="ＭＳ Ｐゴシック" panose="020B0600070205080204" pitchFamily="50" charset="-128"/>
              <a:ea typeface="ＭＳ Ｐゴシック" panose="020B0600070205080204" pitchFamily="50" charset="-128"/>
            </a:rPr>
            <a:t>円で、消防自動車整備事業費の増や防火水槽設置工事の増、消防団員報酬、出動手当の増などにより、前年度から</a:t>
          </a:r>
          <a:r>
            <a:rPr kumimoji="1" lang="en-US" altLang="ja-JP" sz="1050">
              <a:latin typeface="ＭＳ Ｐゴシック" panose="020B0600070205080204" pitchFamily="50" charset="-128"/>
              <a:ea typeface="ＭＳ Ｐゴシック" panose="020B0600070205080204" pitchFamily="50" charset="-128"/>
            </a:rPr>
            <a:t>2,099</a:t>
          </a:r>
          <a:r>
            <a:rPr kumimoji="1" lang="ja-JP" altLang="en-US" sz="1050">
              <a:latin typeface="ＭＳ Ｐゴシック" panose="020B0600070205080204" pitchFamily="50" charset="-128"/>
              <a:ea typeface="ＭＳ Ｐゴシック" panose="020B0600070205080204" pitchFamily="50" charset="-128"/>
            </a:rPr>
            <a:t>円増加した。教育費は、類似団体平均値を上回る</a:t>
          </a:r>
          <a:r>
            <a:rPr kumimoji="1" lang="en-US" altLang="ja-JP" sz="1050">
              <a:latin typeface="ＭＳ Ｐゴシック" panose="020B0600070205080204" pitchFamily="50" charset="-128"/>
              <a:ea typeface="ＭＳ Ｐゴシック" panose="020B0600070205080204" pitchFamily="50" charset="-128"/>
            </a:rPr>
            <a:t>68,497</a:t>
          </a:r>
          <a:r>
            <a:rPr kumimoji="1" lang="ja-JP" altLang="en-US" sz="1050">
              <a:latin typeface="ＭＳ Ｐゴシック" panose="020B0600070205080204" pitchFamily="50" charset="-128"/>
              <a:ea typeface="ＭＳ Ｐゴシック" panose="020B0600070205080204" pitchFamily="50" charset="-128"/>
            </a:rPr>
            <a:t>円で、中学校再編に伴う勝沼中学校大規模改造事業（第</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期）や塩山中学校大規模改造事業（第</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期）、勝沼図書館屋根防水改修工事の実施に伴う増、小学校教科書改訂に伴う教師用教科図書等購入費の増などにより、前年度から</a:t>
          </a:r>
          <a:r>
            <a:rPr kumimoji="1" lang="en-US" altLang="ja-JP" sz="1050">
              <a:latin typeface="ＭＳ Ｐゴシック" panose="020B0600070205080204" pitchFamily="50" charset="-128"/>
              <a:ea typeface="ＭＳ Ｐゴシック" panose="020B0600070205080204" pitchFamily="50" charset="-128"/>
            </a:rPr>
            <a:t>10,252</a:t>
          </a:r>
          <a:r>
            <a:rPr kumimoji="1" lang="ja-JP" altLang="en-US" sz="1050">
              <a:latin typeface="ＭＳ Ｐゴシック" panose="020B0600070205080204" pitchFamily="50" charset="-128"/>
              <a:ea typeface="ＭＳ Ｐゴシック" panose="020B0600070205080204" pitchFamily="50" charset="-128"/>
            </a:rPr>
            <a:t>円増加した。公債費は、類似団体平均値を上回る</a:t>
          </a:r>
          <a:r>
            <a:rPr kumimoji="1" lang="en-US" altLang="ja-JP" sz="1050">
              <a:latin typeface="ＭＳ Ｐゴシック" panose="020B0600070205080204" pitchFamily="50" charset="-128"/>
              <a:ea typeface="ＭＳ Ｐゴシック" panose="020B0600070205080204" pitchFamily="50" charset="-128"/>
            </a:rPr>
            <a:t>77,918</a:t>
          </a:r>
          <a:r>
            <a:rPr kumimoji="1" lang="ja-JP" altLang="en-US" sz="1050">
              <a:latin typeface="ＭＳ Ｐゴシック" panose="020B0600070205080204" pitchFamily="50" charset="-128"/>
              <a:ea typeface="ＭＳ Ｐゴシック" panose="020B0600070205080204" pitchFamily="50" charset="-128"/>
            </a:rPr>
            <a:t>円で、合併特例債、（旧）緊急防災・減災事業債、臨時財政対策債などの償還減により、前年度から</a:t>
          </a:r>
          <a:r>
            <a:rPr kumimoji="1" lang="en-US" altLang="ja-JP" sz="1050">
              <a:latin typeface="ＭＳ Ｐゴシック" panose="020B0600070205080204" pitchFamily="50" charset="-128"/>
              <a:ea typeface="ＭＳ Ｐゴシック" panose="020B0600070205080204" pitchFamily="50" charset="-128"/>
            </a:rPr>
            <a:t>4,739</a:t>
          </a:r>
          <a:r>
            <a:rPr kumimoji="1" lang="ja-JP" altLang="en-US" sz="1050">
              <a:latin typeface="ＭＳ Ｐゴシック" panose="020B0600070205080204" pitchFamily="50" charset="-128"/>
              <a:ea typeface="ＭＳ Ｐゴシック" panose="020B0600070205080204" pitchFamily="50" charset="-128"/>
            </a:rPr>
            <a:t>円減少した。公債費については、償還のピークを越えたことから、今後は減少していく見通しであるが、公共施設の老朽化に伴う改修や施設の統合、集約化などを予定しているため、引き続き、建設事業の順位付けを行うなかで実施していくことにより、地方債を抑制し公債費負担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年度については、前年度比で財政調整基金残高は</a:t>
          </a:r>
          <a:r>
            <a:rPr kumimoji="1" lang="en-US" altLang="ja-JP" sz="900">
              <a:latin typeface="ＭＳ ゴシック" pitchFamily="49" charset="-128"/>
              <a:ea typeface="ＭＳ ゴシック" pitchFamily="49" charset="-128"/>
            </a:rPr>
            <a:t>1.68</a:t>
          </a:r>
          <a:r>
            <a:rPr kumimoji="1" lang="ja-JP" altLang="en-US" sz="900">
              <a:latin typeface="ＭＳ ゴシック" pitchFamily="49" charset="-128"/>
              <a:ea typeface="ＭＳ ゴシック" pitchFamily="49" charset="-128"/>
            </a:rPr>
            <a:t>ポイント増、実質収支額は</a:t>
          </a:r>
          <a:r>
            <a:rPr kumimoji="1" lang="en-US" altLang="ja-JP" sz="900">
              <a:latin typeface="ＭＳ ゴシック" pitchFamily="49" charset="-128"/>
              <a:ea typeface="ＭＳ ゴシック" pitchFamily="49" charset="-128"/>
            </a:rPr>
            <a:t>1.15</a:t>
          </a:r>
          <a:r>
            <a:rPr kumimoji="1" lang="ja-JP" altLang="en-US" sz="900">
              <a:latin typeface="ＭＳ ゴシック" pitchFamily="49" charset="-128"/>
              <a:ea typeface="ＭＳ ゴシック" pitchFamily="49" charset="-128"/>
            </a:rPr>
            <a:t>ポイント減、実質単年度収支は</a:t>
          </a:r>
          <a:r>
            <a:rPr kumimoji="1" lang="en-US" altLang="ja-JP" sz="900">
              <a:latin typeface="ＭＳ ゴシック" pitchFamily="49" charset="-128"/>
              <a:ea typeface="ＭＳ ゴシック" pitchFamily="49" charset="-128"/>
            </a:rPr>
            <a:t>0.88</a:t>
          </a:r>
          <a:r>
            <a:rPr kumimoji="1" lang="ja-JP" altLang="en-US" sz="900">
              <a:latin typeface="ＭＳ ゴシック" pitchFamily="49" charset="-128"/>
              <a:ea typeface="ＭＳ ゴシック" pitchFamily="49" charset="-128"/>
            </a:rPr>
            <a:t>ポイント増となった。</a:t>
          </a:r>
        </a:p>
        <a:p>
          <a:r>
            <a:rPr kumimoji="1" lang="ja-JP" altLang="en-US" sz="900">
              <a:latin typeface="ＭＳ ゴシック" pitchFamily="49" charset="-128"/>
              <a:ea typeface="ＭＳ ゴシック" pitchFamily="49" charset="-128"/>
            </a:rPr>
            <a:t>　地方税の増収や株式等譲渡所得割交付金、法人事業税交付金などの各種交付金、ふるさと納税寄付金の伸びなどにより歳入は増加したものの、扶助費や普通建設事業の伸びにより形式収支が減少したことに加え、物価高騰対策事業を繰越事業として実施することに伴い、翌年度に繰越すべき財源が大幅に増加したため、実質収支は減少した。また、実質単年度収支については、ふるさと支援基金や財政調整基金の予算積立を行えたものの積立金が減となったことに加え、実質収支の差が縮まったことに伴い単年度収支が減となったことにより黒字となった。</a:t>
          </a:r>
        </a:p>
        <a:p>
          <a:r>
            <a:rPr kumimoji="1" lang="ja-JP" altLang="en-US" sz="900">
              <a:latin typeface="ＭＳ ゴシック" pitchFamily="49" charset="-128"/>
              <a:ea typeface="ＭＳ ゴシック" pitchFamily="49" charset="-128"/>
            </a:rPr>
            <a:t>　今後についても歳入の確保に努めるとともに、新行財政改革大綱に基づく施策を着実に実行し、計画的に財政調整基金の積立が行えるよう、行財政運営の健全化に向けた取り組みを推進していく。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連結実質赤字比率に係る黒字額は前年度より減少している。</a:t>
          </a:r>
        </a:p>
        <a:p>
          <a:r>
            <a:rPr kumimoji="1" lang="ja-JP" altLang="en-US" sz="1400">
              <a:latin typeface="ＭＳ ゴシック" pitchFamily="49" charset="-128"/>
              <a:ea typeface="ＭＳ ゴシック" pitchFamily="49" charset="-128"/>
            </a:rPr>
            <a:t>　一般会計で</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ポイント、介護保険事業特別会計で</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ポイント減少したことが主な要因として挙げられる。</a:t>
          </a:r>
        </a:p>
        <a:p>
          <a:r>
            <a:rPr kumimoji="1" lang="ja-JP" altLang="en-US" sz="1400">
              <a:latin typeface="ＭＳ ゴシック" pitchFamily="49" charset="-128"/>
              <a:ea typeface="ＭＳ ゴシック" pitchFamily="49" charset="-128"/>
            </a:rPr>
            <a:t>　法適用公営企業については、水道事業会計で</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ポイント減少したが、勝沼ぶどうの丘事業会計で</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ポイント、下水道事業会計で</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なお、令和元年度のその他会計での赤字は、下水道事業会計において、公営企業法適用に伴う打ち切り決算によるものである。</a:t>
          </a:r>
        </a:p>
        <a:p>
          <a:r>
            <a:rPr kumimoji="1" lang="ja-JP" altLang="en-US" sz="1400">
              <a:latin typeface="ＭＳ ゴシック" pitchFamily="49" charset="-128"/>
              <a:ea typeface="ＭＳ ゴシック" pitchFamily="49" charset="-128"/>
            </a:rPr>
            <a:t>　今後も黒字額が増加できるよう、各事業会計において、更なる収入確保と歳出抑制に努める。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実質公債費比率の分子構造で最も高い割合を占めている元利償還金については、合併特例債、（旧）緊急防災・減災事業債、臨時財政対策債などの償還金の減により、前年度から</a:t>
          </a:r>
          <a:r>
            <a:rPr kumimoji="1" lang="en-US" altLang="ja-JP" sz="1200">
              <a:latin typeface="ＭＳ ゴシック" pitchFamily="49" charset="-128"/>
              <a:ea typeface="ＭＳ ゴシック" pitchFamily="49" charset="-128"/>
            </a:rPr>
            <a:t>168</a:t>
          </a:r>
          <a:r>
            <a:rPr kumimoji="1" lang="ja-JP" altLang="en-US" sz="1200">
              <a:latin typeface="ＭＳ ゴシック" pitchFamily="49" charset="-128"/>
              <a:ea typeface="ＭＳ ゴシック" pitchFamily="49" charset="-128"/>
            </a:rPr>
            <a:t>百万円と大幅に減少した。加えて、公営企業債の元利利償還金に対する繰入金や算入公債費等の減により、実質公債費比率の分子については、</a:t>
          </a:r>
          <a:r>
            <a:rPr kumimoji="1" lang="en-US" altLang="ja-JP" sz="1200">
              <a:latin typeface="ＭＳ ゴシック" pitchFamily="49" charset="-128"/>
              <a:ea typeface="ＭＳ ゴシック" pitchFamily="49" charset="-128"/>
            </a:rPr>
            <a:t>166</a:t>
          </a:r>
          <a:r>
            <a:rPr kumimoji="1" lang="ja-JP" altLang="en-US" sz="1200">
              <a:latin typeface="ＭＳ ゴシック" pitchFamily="49" charset="-128"/>
              <a:ea typeface="ＭＳ ゴシック" pitchFamily="49" charset="-128"/>
            </a:rPr>
            <a:t>百万円と大幅に減少した。</a:t>
          </a:r>
        </a:p>
        <a:p>
          <a:r>
            <a:rPr kumimoji="1" lang="ja-JP" altLang="en-US" sz="1200">
              <a:latin typeface="ＭＳ ゴシック" pitchFamily="49" charset="-128"/>
              <a:ea typeface="ＭＳ ゴシック" pitchFamily="49" charset="-128"/>
            </a:rPr>
            <a:t>　公債費は、償還ピークを越えたものの、今後、数年は元利償還金が高止まりすると見込まれている。将来的な公債費の縮減に向け、建設事業の実施にあたっては、緊急性、必要性を十分に検討し、優先順位を付けるなかで、事業実施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将来負担比率の分子に算入される将来負担額については、一般会計等の地方債残高において、</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年度の借入額が昨年度から</a:t>
          </a:r>
          <a:r>
            <a:rPr kumimoji="1" lang="en-US" altLang="ja-JP" sz="1200">
              <a:latin typeface="ＭＳ ゴシック" pitchFamily="49" charset="-128"/>
              <a:ea typeface="ＭＳ ゴシック" pitchFamily="49" charset="-128"/>
            </a:rPr>
            <a:t>277</a:t>
          </a:r>
          <a:r>
            <a:rPr kumimoji="1" lang="ja-JP" altLang="en-US" sz="1200">
              <a:latin typeface="ＭＳ ゴシック" pitchFamily="49" charset="-128"/>
              <a:ea typeface="ＭＳ ゴシック" pitchFamily="49" charset="-128"/>
            </a:rPr>
            <a:t>百万円増加したものの、元金償還額が借入額を上回ったことにより、</a:t>
          </a:r>
          <a:r>
            <a:rPr kumimoji="1" lang="en-US" altLang="ja-JP" sz="1200">
              <a:latin typeface="ＭＳ ゴシック" pitchFamily="49" charset="-128"/>
              <a:ea typeface="ＭＳ ゴシック" pitchFamily="49" charset="-128"/>
            </a:rPr>
            <a:t>1,162</a:t>
          </a:r>
          <a:r>
            <a:rPr kumimoji="1" lang="ja-JP" altLang="en-US" sz="1200">
              <a:latin typeface="ＭＳ ゴシック" pitchFamily="49" charset="-128"/>
              <a:ea typeface="ＭＳ ゴシック" pitchFamily="49" charset="-128"/>
            </a:rPr>
            <a:t>百万円の大幅な減となった。その他の構造では、水道事業の地方債残高の増はあるものの、病院事業及び下水道事業の地方債残高の減の影響で公営企業債等繰入見込額が</a:t>
          </a:r>
          <a:r>
            <a:rPr kumimoji="1" lang="en-US" altLang="ja-JP" sz="1200">
              <a:latin typeface="ＭＳ ゴシック" pitchFamily="49" charset="-128"/>
              <a:ea typeface="ＭＳ ゴシック" pitchFamily="49" charset="-128"/>
            </a:rPr>
            <a:t>328</a:t>
          </a:r>
          <a:r>
            <a:rPr kumimoji="1" lang="ja-JP" altLang="en-US" sz="1200">
              <a:latin typeface="ＭＳ ゴシック" pitchFamily="49" charset="-128"/>
              <a:ea typeface="ＭＳ ゴシック" pitchFamily="49" charset="-128"/>
            </a:rPr>
            <a:t>百万円の減、組合等負担等見込額が</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百万円の減、退職手当負担見込額が</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算定で除かれる充当可能財源等については、ふるさと納税寄附金の伸びに伴うふるさと支援基金の増や財政調整基金の増などにより、充当可能基金が</a:t>
          </a:r>
          <a:r>
            <a:rPr kumimoji="1" lang="en-US" altLang="ja-JP" sz="1200">
              <a:latin typeface="ＭＳ ゴシック" pitchFamily="49" charset="-128"/>
              <a:ea typeface="ＭＳ ゴシック" pitchFamily="49" charset="-128"/>
            </a:rPr>
            <a:t>1,017</a:t>
          </a:r>
          <a:r>
            <a:rPr kumimoji="1" lang="ja-JP" altLang="en-US" sz="1200">
              <a:latin typeface="ＭＳ ゴシック" pitchFamily="49" charset="-128"/>
              <a:ea typeface="ＭＳ ゴシック" pitchFamily="49" charset="-128"/>
            </a:rPr>
            <a:t>百万円の大幅な増となったものの、合併特例債等の交付税算入の償還が進み、基準財政需要額算入見込額が</a:t>
          </a:r>
          <a:r>
            <a:rPr kumimoji="1" lang="en-US" altLang="ja-JP" sz="1200">
              <a:latin typeface="ＭＳ ゴシック" pitchFamily="49" charset="-128"/>
              <a:ea typeface="ＭＳ ゴシック" pitchFamily="49" charset="-128"/>
            </a:rPr>
            <a:t>1,470</a:t>
          </a:r>
          <a:r>
            <a:rPr kumimoji="1" lang="ja-JP" altLang="en-US" sz="1200">
              <a:latin typeface="ＭＳ ゴシック" pitchFamily="49" charset="-128"/>
              <a:ea typeface="ＭＳ ゴシック" pitchFamily="49" charset="-128"/>
            </a:rPr>
            <a:t>百万円減少となり、充当可能財源等も</a:t>
          </a:r>
          <a:r>
            <a:rPr kumimoji="1" lang="en-US" altLang="ja-JP" sz="1200">
              <a:latin typeface="ＭＳ ゴシック" pitchFamily="49" charset="-128"/>
              <a:ea typeface="ＭＳ ゴシック" pitchFamily="49" charset="-128"/>
            </a:rPr>
            <a:t>550</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今後も地方債の新規発行抑制や発行額を上回る償還による地方債残高の減少によって、比率の改善が見込まれるが、引き続き健全化指標に注視し、財政運営を行っていく。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公共施設整備基金、中山間農村地域活性化基金は、利子のみの積立となった。社会福祉基金、在宅介護支援基金は、果実運用型基金として運用していることから、残高は変動していない。合併振興基金の計画的な繰入による減要因はあるものの、財政調整基金の予算積立を行ったことや、全国各地から応援いただき大幅に増加したふるさと納税寄附金を原資としたふるさと支援基金の増加など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百万円の大幅な増加となった。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年度も予算積立ができたことから標準財政規模の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が、引き続き災害等の不測の事態や財源不足に備えるため一定額の確保に取り組んでいく。併せて、公共施設の老朽化も進んでいることから、公共施設等総合管理計画に基づく個別施設計画の財源の裏付けとなるよう、公共施設整備基金への積立についても一定額の確保に向け取り組んで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減債基金は、公債費の償還ピーク以降、数年間公債費が高止まりすると見込まれていることから、状況を注視するなかで積立、繰入を検討していく。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ふるさと支援基金については、ふるさと納税寄附金が原資であるため、流動的な部分は大きいが、新たな財源の確保として、国が示す方針に即す中で積極的な活用を図っていく。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・合併振興基金：甲州市における市民の連帯の強化又は地域振興のための事業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甲州市ふるさと寄附条例に掲げる事業（①豊かな自然の保護と美しい景観形成のための事業、②地域資源を活用した果樹園交流推進のための事業、③地域の将来を担う子どもたちの健全育成のための事業、④誰もが安心して健康に暮らすことのできるまちづくりのための事業、⑤上記の他、市長が目的のために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・公共施設整備基金：公共施設の整備に必要な費用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・ふるさと支援基金：積立の原資となるふるさと納税寄附金は、全国各地から応援いただくなかで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百万円増となったが、先行受付分に係る積立金の減が影響し、基金への積立は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百万円となった。一方、こども医療費助成事業などの寄附目的に即した各種事業充当のための繰入は、令和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百万円となった。残高は、積立額が繰入額を上回ったことにより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・合併振興基金：市民バス運行事業や自主防災組織資器材等整備事業など基金の目的に即した各種ソフト事業充当のため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百万円を繰り入れたことで、残高は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・合併振興基金：合併特例債が発行上限額に到達しているため、今後は、利子のみの積立となる。新市まちづくり計画に掲げた主要施策に充当し、着実な事業実施に努める。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・ふるさと支援基金：ふるさと納税寄附金が原資であるため、流動的な部分は大きいが、新たな財源の確保として、国が示す方針に即す中で積極的な活用を推進する。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・公共施設整備基金：公共施設等の更新に向け計画的に積立を行い、施設更新が市財政を圧迫しないように努める。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年度は、積立額は減となったが、令和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年度に引き続き、予算積立ができたことから、年度末残高は前年度末から大幅に増加し、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年度に雪害対応のため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百万円、令和元年度にも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百万円を取り崩した影響により、近年、標準財政規模の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％に満たない状況が続いていたが、令和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年度に予算積立を行い、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年度においても予算積立を行ったことから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％にまで回復した。今後においても、引き続き事業の抜本的な見直しによる歳出の削減を進め、災害等に備えるため当該取崩分を積み戻し、標準財政規模の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減債基金は、利子のみの積立であり、百万円単位での表記であるため、平成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年度から増減なく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百万円で推移している。円単位では、前年度末から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本市では、市場公募型地方債を発行しておらず満期一括償還の地方債が無いため、年度ごとの計画的な積立の必要はないと考えている。令和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年度に公債費の償還ピークを越えたものの、今後、数年は公債費が高止まりすることが見込まれていることから、状況を注視するなかで積立、繰入を検討していく。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23159208</v>
      </c>
      <c r="BO4" s="358"/>
      <c r="BP4" s="358"/>
      <c r="BQ4" s="358"/>
      <c r="BR4" s="358"/>
      <c r="BS4" s="358"/>
      <c r="BT4" s="358"/>
      <c r="BU4" s="359"/>
      <c r="BV4" s="357">
        <v>22449629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7.8</v>
      </c>
      <c r="CU4" s="364"/>
      <c r="CV4" s="364"/>
      <c r="CW4" s="364"/>
      <c r="CX4" s="364"/>
      <c r="CY4" s="364"/>
      <c r="CZ4" s="364"/>
      <c r="DA4" s="365"/>
      <c r="DB4" s="363">
        <v>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22189245</v>
      </c>
      <c r="BO5" s="395"/>
      <c r="BP5" s="395"/>
      <c r="BQ5" s="395"/>
      <c r="BR5" s="395"/>
      <c r="BS5" s="395"/>
      <c r="BT5" s="395"/>
      <c r="BU5" s="396"/>
      <c r="BV5" s="394">
        <v>21461188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90.1</v>
      </c>
      <c r="CU5" s="392"/>
      <c r="CV5" s="392"/>
      <c r="CW5" s="392"/>
      <c r="CX5" s="392"/>
      <c r="CY5" s="392"/>
      <c r="CZ5" s="392"/>
      <c r="DA5" s="393"/>
      <c r="DB5" s="391">
        <v>90.3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969963</v>
      </c>
      <c r="BO6" s="395"/>
      <c r="BP6" s="395"/>
      <c r="BQ6" s="395"/>
      <c r="BR6" s="395"/>
      <c r="BS6" s="395"/>
      <c r="BT6" s="395"/>
      <c r="BU6" s="396"/>
      <c r="BV6" s="394">
        <v>988441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90.6</v>
      </c>
      <c r="CU6" s="432"/>
      <c r="CV6" s="432"/>
      <c r="CW6" s="432"/>
      <c r="CX6" s="432"/>
      <c r="CY6" s="432"/>
      <c r="CZ6" s="432"/>
      <c r="DA6" s="433"/>
      <c r="DB6" s="431">
        <v>91.5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167717</v>
      </c>
      <c r="BO7" s="395"/>
      <c r="BP7" s="395"/>
      <c r="BQ7" s="395"/>
      <c r="BR7" s="395"/>
      <c r="BS7" s="395"/>
      <c r="BT7" s="395"/>
      <c r="BU7" s="396"/>
      <c r="BV7" s="394">
        <v>70038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10274917</v>
      </c>
      <c r="CU7" s="395"/>
      <c r="CV7" s="395"/>
      <c r="CW7" s="395"/>
      <c r="CX7" s="395"/>
      <c r="CY7" s="395"/>
      <c r="CZ7" s="395"/>
      <c r="DA7" s="396"/>
      <c r="DB7" s="394">
        <v>10246752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802246</v>
      </c>
      <c r="BO8" s="395"/>
      <c r="BP8" s="395"/>
      <c r="BQ8" s="395"/>
      <c r="BR8" s="395"/>
      <c r="BS8" s="395"/>
      <c r="BT8" s="395"/>
      <c r="BU8" s="396"/>
      <c r="BV8" s="394">
        <v>918403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0.43</v>
      </c>
      <c r="CU8" s="435"/>
      <c r="CV8" s="435"/>
      <c r="CW8" s="435"/>
      <c r="CX8" s="435"/>
      <c r="CY8" s="435"/>
      <c r="CZ8" s="435"/>
      <c r="DA8" s="436"/>
      <c r="DB8" s="434">
        <v>0.43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29237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-116157</v>
      </c>
      <c r="BO9" s="395"/>
      <c r="BP9" s="395"/>
      <c r="BQ9" s="395"/>
      <c r="BR9" s="395"/>
      <c r="BS9" s="395"/>
      <c r="BT9" s="395"/>
      <c r="BU9" s="396"/>
      <c r="BV9" s="394">
        <v>-284607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18.2</v>
      </c>
      <c r="CU9" s="392"/>
      <c r="CV9" s="392"/>
      <c r="CW9" s="392"/>
      <c r="CX9" s="392"/>
      <c r="CY9" s="392"/>
      <c r="CZ9" s="392"/>
      <c r="DA9" s="393"/>
      <c r="DB9" s="391">
        <v>18.8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31671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175810</v>
      </c>
      <c r="BO10" s="395"/>
      <c r="BP10" s="395"/>
      <c r="BQ10" s="395"/>
      <c r="BR10" s="395"/>
      <c r="BS10" s="395"/>
      <c r="BT10" s="395"/>
      <c r="BU10" s="396"/>
      <c r="BV10" s="394">
        <v>253894</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29600</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29306</v>
      </c>
      <c r="S13" s="479"/>
      <c r="T13" s="479"/>
      <c r="U13" s="479"/>
      <c r="V13" s="480"/>
      <c r="W13" s="410" t="s">
        <v>131</v>
      </c>
      <c r="X13" s="411"/>
      <c r="Y13" s="411"/>
      <c r="Z13" s="411"/>
      <c r="AA13" s="411"/>
      <c r="AB13" s="401"/>
      <c r="AC13" s="445">
        <v>3615</v>
      </c>
      <c r="AD13" s="446"/>
      <c r="AE13" s="446"/>
      <c r="AF13" s="446"/>
      <c r="AG13" s="488"/>
      <c r="AH13" s="445">
        <v>3949</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59653</v>
      </c>
      <c r="BO13" s="395"/>
      <c r="BP13" s="395"/>
      <c r="BQ13" s="395"/>
      <c r="BR13" s="395"/>
      <c r="BS13" s="395"/>
      <c r="BT13" s="395"/>
      <c r="BU13" s="396"/>
      <c r="BV13" s="394">
        <v>-30713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14.3</v>
      </c>
      <c r="CU13" s="392"/>
      <c r="CV13" s="392"/>
      <c r="CW13" s="392"/>
      <c r="CX13" s="392"/>
      <c r="CY13" s="392"/>
      <c r="CZ13" s="392"/>
      <c r="DA13" s="393"/>
      <c r="DB13" s="391">
        <v>15.2</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29925</v>
      </c>
      <c r="S14" s="479"/>
      <c r="T14" s="479"/>
      <c r="U14" s="479"/>
      <c r="V14" s="480"/>
      <c r="W14" s="384"/>
      <c r="X14" s="385"/>
      <c r="Y14" s="385"/>
      <c r="Z14" s="385"/>
      <c r="AA14" s="385"/>
      <c r="AB14" s="374"/>
      <c r="AC14" s="481">
        <v>24.1</v>
      </c>
      <c r="AD14" s="482"/>
      <c r="AE14" s="482"/>
      <c r="AF14" s="482"/>
      <c r="AG14" s="483"/>
      <c r="AH14" s="481">
        <v>24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47.5</v>
      </c>
      <c r="CU14" s="493"/>
      <c r="CV14" s="493"/>
      <c r="CW14" s="493"/>
      <c r="CX14" s="493"/>
      <c r="CY14" s="493"/>
      <c r="CZ14" s="493"/>
      <c r="DA14" s="494"/>
      <c r="DB14" s="492">
        <v>61.9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29668</v>
      </c>
      <c r="S15" s="479"/>
      <c r="T15" s="479"/>
      <c r="U15" s="479"/>
      <c r="V15" s="480"/>
      <c r="W15" s="410" t="s">
        <v>137</v>
      </c>
      <c r="X15" s="411"/>
      <c r="Y15" s="411"/>
      <c r="Z15" s="411"/>
      <c r="AA15" s="411"/>
      <c r="AB15" s="401"/>
      <c r="AC15" s="445">
        <v>2826</v>
      </c>
      <c r="AD15" s="446"/>
      <c r="AE15" s="446"/>
      <c r="AF15" s="446"/>
      <c r="AG15" s="488"/>
      <c r="AH15" s="445">
        <v>3125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3989841</v>
      </c>
      <c r="BO15" s="358"/>
      <c r="BP15" s="358"/>
      <c r="BQ15" s="358"/>
      <c r="BR15" s="358"/>
      <c r="BS15" s="358"/>
      <c r="BT15" s="358"/>
      <c r="BU15" s="359"/>
      <c r="BV15" s="357">
        <v>3859740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18.8</v>
      </c>
      <c r="AD16" s="482"/>
      <c r="AE16" s="482"/>
      <c r="AF16" s="482"/>
      <c r="AG16" s="483"/>
      <c r="AH16" s="481">
        <v>19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9156825</v>
      </c>
      <c r="BO16" s="395"/>
      <c r="BP16" s="395"/>
      <c r="BQ16" s="395"/>
      <c r="BR16" s="395"/>
      <c r="BS16" s="395"/>
      <c r="BT16" s="395"/>
      <c r="BU16" s="396"/>
      <c r="BV16" s="394">
        <v>9080280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8556</v>
      </c>
      <c r="AD17" s="446"/>
      <c r="AE17" s="446"/>
      <c r="AF17" s="446"/>
      <c r="AG17" s="488"/>
      <c r="AH17" s="445">
        <v>9372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5043169</v>
      </c>
      <c r="BO17" s="395"/>
      <c r="BP17" s="395"/>
      <c r="BQ17" s="395"/>
      <c r="BR17" s="395"/>
      <c r="BS17" s="395"/>
      <c r="BT17" s="395"/>
      <c r="BU17" s="396"/>
      <c r="BV17" s="394">
        <v>4881028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264.11</v>
      </c>
      <c r="M18" s="518"/>
      <c r="N18" s="518"/>
      <c r="O18" s="518"/>
      <c r="P18" s="518"/>
      <c r="Q18" s="518"/>
      <c r="R18" s="519"/>
      <c r="S18" s="519"/>
      <c r="T18" s="519"/>
      <c r="U18" s="519"/>
      <c r="V18" s="520"/>
      <c r="W18" s="412"/>
      <c r="X18" s="413"/>
      <c r="Y18" s="413"/>
      <c r="Z18" s="413"/>
      <c r="AA18" s="413"/>
      <c r="AB18" s="404"/>
      <c r="AC18" s="521">
        <v>57.1</v>
      </c>
      <c r="AD18" s="522"/>
      <c r="AE18" s="522"/>
      <c r="AF18" s="522"/>
      <c r="AG18" s="523"/>
      <c r="AH18" s="521">
        <v>57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9325840</v>
      </c>
      <c r="BO18" s="395"/>
      <c r="BP18" s="395"/>
      <c r="BQ18" s="395"/>
      <c r="BR18" s="395"/>
      <c r="BS18" s="395"/>
      <c r="BT18" s="395"/>
      <c r="BU18" s="396"/>
      <c r="BV18" s="394">
        <v>9409567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111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12639183</v>
      </c>
      <c r="BO19" s="395"/>
      <c r="BP19" s="395"/>
      <c r="BQ19" s="395"/>
      <c r="BR19" s="395"/>
      <c r="BS19" s="395"/>
      <c r="BT19" s="395"/>
      <c r="BU19" s="396"/>
      <c r="BV19" s="394">
        <v>13065059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11152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17520541</v>
      </c>
      <c r="BO22" s="358"/>
      <c r="BP22" s="358"/>
      <c r="BQ22" s="358"/>
      <c r="BR22" s="358"/>
      <c r="BS22" s="358"/>
      <c r="BT22" s="358"/>
      <c r="BU22" s="359"/>
      <c r="BV22" s="357">
        <v>18683458</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7807223</v>
      </c>
      <c r="BO23" s="395"/>
      <c r="BP23" s="395"/>
      <c r="BQ23" s="395"/>
      <c r="BR23" s="395"/>
      <c r="BS23" s="395"/>
      <c r="BT23" s="395"/>
      <c r="BU23" s="396"/>
      <c r="BV23" s="394">
        <v>8494458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8110</v>
      </c>
      <c r="R24" s="446"/>
      <c r="S24" s="446"/>
      <c r="T24" s="446"/>
      <c r="U24" s="446"/>
      <c r="V24" s="488"/>
      <c r="W24" s="540"/>
      <c r="X24" s="541"/>
      <c r="Y24" s="542"/>
      <c r="Z24" s="444" t="s">
        <v>162</v>
      </c>
      <c r="AA24" s="424"/>
      <c r="AB24" s="424"/>
      <c r="AC24" s="424"/>
      <c r="AD24" s="424"/>
      <c r="AE24" s="424"/>
      <c r="AF24" s="424"/>
      <c r="AG24" s="425"/>
      <c r="AH24" s="445">
        <v>291</v>
      </c>
      <c r="AI24" s="446"/>
      <c r="AJ24" s="446"/>
      <c r="AK24" s="446"/>
      <c r="AL24" s="488"/>
      <c r="AM24" s="445">
        <v>864270</v>
      </c>
      <c r="AN24" s="446"/>
      <c r="AO24" s="446"/>
      <c r="AP24" s="446"/>
      <c r="AQ24" s="446"/>
      <c r="AR24" s="488"/>
      <c r="AS24" s="445">
        <v>2970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11529214</v>
      </c>
      <c r="BO24" s="395"/>
      <c r="BP24" s="395"/>
      <c r="BQ24" s="395"/>
      <c r="BR24" s="395"/>
      <c r="BS24" s="395"/>
      <c r="BT24" s="395"/>
      <c r="BU24" s="396"/>
      <c r="BV24" s="394">
        <v>12137920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6330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1960160</v>
      </c>
      <c r="BO25" s="358"/>
      <c r="BP25" s="358"/>
      <c r="BQ25" s="358"/>
      <c r="BR25" s="358"/>
      <c r="BS25" s="358"/>
      <c r="BT25" s="358"/>
      <c r="BU25" s="359"/>
      <c r="BV25" s="357">
        <v>1115770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5737</v>
      </c>
      <c r="R26" s="446"/>
      <c r="S26" s="446"/>
      <c r="T26" s="446"/>
      <c r="U26" s="446"/>
      <c r="V26" s="488"/>
      <c r="W26" s="540"/>
      <c r="X26" s="541"/>
      <c r="Y26" s="542"/>
      <c r="Z26" s="444" t="s">
        <v>168</v>
      </c>
      <c r="AA26" s="546"/>
      <c r="AB26" s="546"/>
      <c r="AC26" s="546"/>
      <c r="AD26" s="546"/>
      <c r="AE26" s="546"/>
      <c r="AF26" s="546"/>
      <c r="AG26" s="547"/>
      <c r="AH26" s="445">
        <v>8</v>
      </c>
      <c r="AI26" s="446"/>
      <c r="AJ26" s="446"/>
      <c r="AK26" s="446"/>
      <c r="AL26" s="488"/>
      <c r="AM26" s="445">
        <v>19512</v>
      </c>
      <c r="AN26" s="446"/>
      <c r="AO26" s="446"/>
      <c r="AP26" s="446"/>
      <c r="AQ26" s="446"/>
      <c r="AR26" s="488"/>
      <c r="AS26" s="445">
        <v>2439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3800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656651</v>
      </c>
      <c r="BO27" s="514"/>
      <c r="BP27" s="514"/>
      <c r="BQ27" s="514"/>
      <c r="BR27" s="514"/>
      <c r="BS27" s="514"/>
      <c r="BT27" s="514"/>
      <c r="BU27" s="515"/>
      <c r="BV27" s="513">
        <v>656180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3450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1177875</v>
      </c>
      <c r="BO28" s="358"/>
      <c r="BP28" s="358"/>
      <c r="BQ28" s="358"/>
      <c r="BR28" s="358"/>
      <c r="BS28" s="358"/>
      <c r="BT28" s="358"/>
      <c r="BU28" s="359"/>
      <c r="BV28" s="357">
        <v>1002065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15</v>
      </c>
      <c r="M29" s="446"/>
      <c r="N29" s="446"/>
      <c r="O29" s="446"/>
      <c r="P29" s="488"/>
      <c r="Q29" s="445">
        <v>3350</v>
      </c>
      <c r="R29" s="446"/>
      <c r="S29" s="446"/>
      <c r="T29" s="446"/>
      <c r="U29" s="446"/>
      <c r="V29" s="488"/>
      <c r="W29" s="543"/>
      <c r="X29" s="544"/>
      <c r="Y29" s="545"/>
      <c r="Z29" s="444" t="s">
        <v>177</v>
      </c>
      <c r="AA29" s="424"/>
      <c r="AB29" s="424"/>
      <c r="AC29" s="424"/>
      <c r="AD29" s="424"/>
      <c r="AE29" s="424"/>
      <c r="AF29" s="424"/>
      <c r="AG29" s="425"/>
      <c r="AH29" s="445">
        <v>291</v>
      </c>
      <c r="AI29" s="446"/>
      <c r="AJ29" s="446"/>
      <c r="AK29" s="446"/>
      <c r="AL29" s="488"/>
      <c r="AM29" s="445">
        <v>864270</v>
      </c>
      <c r="AN29" s="446"/>
      <c r="AO29" s="446"/>
      <c r="AP29" s="446"/>
      <c r="AQ29" s="446"/>
      <c r="AR29" s="488"/>
      <c r="AS29" s="445">
        <v>2970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151093</v>
      </c>
      <c r="BO29" s="395"/>
      <c r="BP29" s="395"/>
      <c r="BQ29" s="395"/>
      <c r="BR29" s="395"/>
      <c r="BS29" s="395"/>
      <c r="BT29" s="395"/>
      <c r="BU29" s="396"/>
      <c r="BV29" s="394">
        <v>151077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95.5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5157515</v>
      </c>
      <c r="BO30" s="514"/>
      <c r="BP30" s="514"/>
      <c r="BQ30" s="514"/>
      <c r="BR30" s="514"/>
      <c r="BS30" s="514"/>
      <c r="BT30" s="514"/>
      <c r="BU30" s="515"/>
      <c r="BV30" s="513">
        <v>4495052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東山梨行政事務組合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診療所事業特別会計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IF('各会計、関係団体の財政状況及び健全化判断比率'!B34="","",'各会計、関係団体の財政状況及び健全化判断比率'!B34)</f>
        <v>勝沼ぶどうの丘事業会計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市町村総合事務組合(一般会計)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IF('各会計、関係団体の財政状況及び健全化判断比率'!B35="","",'各会計、関係団体の財政状況及び健全化判断比率'!B35)</f>
        <v>勝沼病院事業会計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市町村総合事務組合(電子化会館管理・研修会計)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介護保険事業特別会計</v>
      </c>
      <c r="X37" s="585"/>
      <c r="Y37" s="585"/>
      <c r="Z37" s="585"/>
      <c r="AA37" s="585"/>
      <c r="AB37" s="585"/>
      <c r="AC37" s="585"/>
      <c r="AD37" s="585"/>
      <c r="AE37" s="585"/>
      <c r="AF37" s="585"/>
      <c r="AG37" s="585"/>
      <c r="AH37" s="585"/>
      <c r="AI37" s="585"/>
      <c r="AJ37" s="585"/>
      <c r="AK37" s="585"/>
      <c r="AL37" s="175"/>
      <c r="AM37" s="584">
        <f t="shared" si="0"/>
        <v>10</v>
      </c>
      <c r="AN37" s="584"/>
      <c r="AO37" s="585" t="str">
        <f>IF('各会計、関係団体の財政状況及び健全化判断比率'!B36="","",'各会計、関係団体の財政状況及び健全化判断比率'!B36)</f>
        <v>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市町村総合事務組合(最終処分場)</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居宅介護予防支援事業特別会計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市町村総合事務組合(入札参加会計)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市町村総合事務組合(交通災害会計)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峡東地域広域水道企業団</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甲府・峡東地域ごみ処理施設事務組合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19</v>
      </c>
      <c r="BX42" s="584"/>
      <c r="BY42" s="585" t="str">
        <f>IF('各会計、関係団体の財政状況及び健全化判断比率'!B76="","",'各会計、関係団体の財政状況及び健全化判断比率'!B76)</f>
        <v>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20</v>
      </c>
      <c r="BX43" s="584"/>
      <c r="BY43" s="585" t="str">
        <f>IF('各会計、関係団体の財政状況及び健全化判断比率'!B77="","",'各会計、関係団体の財政状況及び健全化判断比率'!B77)</f>
        <v>後期高齢者医療広域連合(特別会計)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u0FSsSwBk2D6JK3FxCMyuRuV6I9jzqG4nUYZgG/cmyEEx3xQpSLGCphaUswNDhRSXtOPPW7qXgm6ZIMW1sdL3w==" saltValue="rmtbujNQPG05Arw4oUWT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4240291</v>
      </c>
      <c r="S5" s="600"/>
      <c r="T5" s="600"/>
      <c r="U5" s="600"/>
      <c r="V5" s="600"/>
      <c r="W5" s="600"/>
      <c r="X5" s="600"/>
      <c r="Y5" s="601"/>
      <c r="Z5" s="602">
        <v>18.3</v>
      </c>
      <c r="AA5" s="602"/>
      <c r="AB5" s="602"/>
      <c r="AC5" s="602"/>
      <c r="AD5" s="603">
        <v>4104507</v>
      </c>
      <c r="AE5" s="603"/>
      <c r="AF5" s="603"/>
      <c r="AG5" s="603"/>
      <c r="AH5" s="603"/>
      <c r="AI5" s="603"/>
      <c r="AJ5" s="603"/>
      <c r="AK5" s="603"/>
      <c r="AL5" s="604">
        <v>39.9</v>
      </c>
      <c r="AM5" s="605"/>
      <c r="AN5" s="605"/>
      <c r="AO5" s="606"/>
      <c r="AP5" s="596" t="s">
        <v>216</v>
      </c>
      <c r="AQ5" s="597"/>
      <c r="AR5" s="597"/>
      <c r="AS5" s="597"/>
      <c r="AT5" s="597"/>
      <c r="AU5" s="597"/>
      <c r="AV5" s="597"/>
      <c r="AW5" s="597"/>
      <c r="AX5" s="597"/>
      <c r="AY5" s="597"/>
      <c r="AZ5" s="597"/>
      <c r="BA5" s="597"/>
      <c r="BB5" s="597"/>
      <c r="BC5" s="597"/>
      <c r="BD5" s="597"/>
      <c r="BE5" s="597"/>
      <c r="BF5" s="598"/>
      <c r="BG5" s="610">
        <v>4091006</v>
      </c>
      <c r="BH5" s="611"/>
      <c r="BI5" s="611"/>
      <c r="BJ5" s="611"/>
      <c r="BK5" s="611"/>
      <c r="BL5" s="611"/>
      <c r="BM5" s="611"/>
      <c r="BN5" s="612"/>
      <c r="BO5" s="613">
        <v>96.5</v>
      </c>
      <c r="BP5" s="613"/>
      <c r="BQ5" s="613"/>
      <c r="BR5" s="613"/>
      <c r="BS5" s="614">
        <v>9682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131326</v>
      </c>
      <c r="S6" s="611"/>
      <c r="T6" s="611"/>
      <c r="U6" s="611"/>
      <c r="V6" s="611"/>
      <c r="W6" s="611"/>
      <c r="X6" s="611"/>
      <c r="Y6" s="612"/>
      <c r="Z6" s="613">
        <v>0.6</v>
      </c>
      <c r="AA6" s="613"/>
      <c r="AB6" s="613"/>
      <c r="AC6" s="613"/>
      <c r="AD6" s="614">
        <v>131326</v>
      </c>
      <c r="AE6" s="614"/>
      <c r="AF6" s="614"/>
      <c r="AG6" s="614"/>
      <c r="AH6" s="614"/>
      <c r="AI6" s="614"/>
      <c r="AJ6" s="614"/>
      <c r="AK6" s="614"/>
      <c r="AL6" s="615">
        <v>1.3</v>
      </c>
      <c r="AM6" s="616"/>
      <c r="AN6" s="616"/>
      <c r="AO6" s="617"/>
      <c r="AP6" s="607" t="s">
        <v>221</v>
      </c>
      <c r="AQ6" s="608"/>
      <c r="AR6" s="608"/>
      <c r="AS6" s="608"/>
      <c r="AT6" s="608"/>
      <c r="AU6" s="608"/>
      <c r="AV6" s="608"/>
      <c r="AW6" s="608"/>
      <c r="AX6" s="608"/>
      <c r="AY6" s="608"/>
      <c r="AZ6" s="608"/>
      <c r="BA6" s="608"/>
      <c r="BB6" s="608"/>
      <c r="BC6" s="608"/>
      <c r="BD6" s="608"/>
      <c r="BE6" s="608"/>
      <c r="BF6" s="609"/>
      <c r="BG6" s="610">
        <v>4091006</v>
      </c>
      <c r="BH6" s="611"/>
      <c r="BI6" s="611"/>
      <c r="BJ6" s="611"/>
      <c r="BK6" s="611"/>
      <c r="BL6" s="611"/>
      <c r="BM6" s="611"/>
      <c r="BN6" s="612"/>
      <c r="BO6" s="613">
        <v>96.5</v>
      </c>
      <c r="BP6" s="613"/>
      <c r="BQ6" s="613"/>
      <c r="BR6" s="613"/>
      <c r="BS6" s="614">
        <v>9682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161600</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161600</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1196</v>
      </c>
      <c r="S7" s="611"/>
      <c r="T7" s="611"/>
      <c r="U7" s="611"/>
      <c r="V7" s="611"/>
      <c r="W7" s="611"/>
      <c r="X7" s="611"/>
      <c r="Y7" s="612"/>
      <c r="Z7" s="613">
        <v>0</v>
      </c>
      <c r="AA7" s="613"/>
      <c r="AB7" s="613"/>
      <c r="AC7" s="613"/>
      <c r="AD7" s="614">
        <v>1196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1660277</v>
      </c>
      <c r="BH7" s="611"/>
      <c r="BI7" s="611"/>
      <c r="BJ7" s="611"/>
      <c r="BK7" s="611"/>
      <c r="BL7" s="611"/>
      <c r="BM7" s="611"/>
      <c r="BN7" s="612"/>
      <c r="BO7" s="613">
        <v>39.200000000000003</v>
      </c>
      <c r="BP7" s="613"/>
      <c r="BQ7" s="613"/>
      <c r="BR7" s="613"/>
      <c r="BS7" s="614">
        <v>9682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6352425</v>
      </c>
      <c r="CS7" s="611"/>
      <c r="CT7" s="611"/>
      <c r="CU7" s="611"/>
      <c r="CV7" s="611"/>
      <c r="CW7" s="611"/>
      <c r="CX7" s="611"/>
      <c r="CY7" s="612"/>
      <c r="CZ7" s="613">
        <v>28.6</v>
      </c>
      <c r="DA7" s="613"/>
      <c r="DB7" s="613"/>
      <c r="DC7" s="613"/>
      <c r="DD7" s="619">
        <v>9174</v>
      </c>
      <c r="DE7" s="611"/>
      <c r="DF7" s="611"/>
      <c r="DG7" s="611"/>
      <c r="DH7" s="611"/>
      <c r="DI7" s="611"/>
      <c r="DJ7" s="611"/>
      <c r="DK7" s="611"/>
      <c r="DL7" s="611"/>
      <c r="DM7" s="611"/>
      <c r="DN7" s="611"/>
      <c r="DO7" s="611"/>
      <c r="DP7" s="612"/>
      <c r="DQ7" s="619">
        <v>1830210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21035</v>
      </c>
      <c r="S8" s="611"/>
      <c r="T8" s="611"/>
      <c r="U8" s="611"/>
      <c r="V8" s="611"/>
      <c r="W8" s="611"/>
      <c r="X8" s="611"/>
      <c r="Y8" s="612"/>
      <c r="Z8" s="613">
        <v>0.1</v>
      </c>
      <c r="AA8" s="613"/>
      <c r="AB8" s="613"/>
      <c r="AC8" s="613"/>
      <c r="AD8" s="614">
        <v>21035</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55919</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5740572</v>
      </c>
      <c r="CS8" s="611"/>
      <c r="CT8" s="611"/>
      <c r="CU8" s="611"/>
      <c r="CV8" s="611"/>
      <c r="CW8" s="611"/>
      <c r="CX8" s="611"/>
      <c r="CY8" s="612"/>
      <c r="CZ8" s="613">
        <v>25.9</v>
      </c>
      <c r="DA8" s="613"/>
      <c r="DB8" s="613"/>
      <c r="DC8" s="613"/>
      <c r="DD8" s="619">
        <v>18237</v>
      </c>
      <c r="DE8" s="611"/>
      <c r="DF8" s="611"/>
      <c r="DG8" s="611"/>
      <c r="DH8" s="611"/>
      <c r="DI8" s="611"/>
      <c r="DJ8" s="611"/>
      <c r="DK8" s="611"/>
      <c r="DL8" s="611"/>
      <c r="DM8" s="611"/>
      <c r="DN8" s="611"/>
      <c r="DO8" s="611"/>
      <c r="DP8" s="612"/>
      <c r="DQ8" s="619">
        <v>3033583</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24245</v>
      </c>
      <c r="S9" s="611"/>
      <c r="T9" s="611"/>
      <c r="U9" s="611"/>
      <c r="V9" s="611"/>
      <c r="W9" s="611"/>
      <c r="X9" s="611"/>
      <c r="Y9" s="612"/>
      <c r="Z9" s="613">
        <v>0.1</v>
      </c>
      <c r="AA9" s="613"/>
      <c r="AB9" s="613"/>
      <c r="AC9" s="613"/>
      <c r="AD9" s="614">
        <v>24245</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1455187</v>
      </c>
      <c r="BH9" s="611"/>
      <c r="BI9" s="611"/>
      <c r="BJ9" s="611"/>
      <c r="BK9" s="611"/>
      <c r="BL9" s="611"/>
      <c r="BM9" s="611"/>
      <c r="BN9" s="612"/>
      <c r="BO9" s="613">
        <v>34.299999999999997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1542061</v>
      </c>
      <c r="CS9" s="611"/>
      <c r="CT9" s="611"/>
      <c r="CU9" s="611"/>
      <c r="CV9" s="611"/>
      <c r="CW9" s="611"/>
      <c r="CX9" s="611"/>
      <c r="CY9" s="612"/>
      <c r="CZ9" s="613">
        <v>6.9</v>
      </c>
      <c r="DA9" s="613"/>
      <c r="DB9" s="613"/>
      <c r="DC9" s="613"/>
      <c r="DD9" s="619">
        <v>12550</v>
      </c>
      <c r="DE9" s="611"/>
      <c r="DF9" s="611"/>
      <c r="DG9" s="611"/>
      <c r="DH9" s="611"/>
      <c r="DI9" s="611"/>
      <c r="DJ9" s="611"/>
      <c r="DK9" s="611"/>
      <c r="DL9" s="611"/>
      <c r="DM9" s="611"/>
      <c r="DN9" s="611"/>
      <c r="DO9" s="611"/>
      <c r="DP9" s="612"/>
      <c r="DQ9" s="619">
        <v>1102776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66776</v>
      </c>
      <c r="BH10" s="611"/>
      <c r="BI10" s="611"/>
      <c r="BJ10" s="611"/>
      <c r="BK10" s="611"/>
      <c r="BL10" s="611"/>
      <c r="BM10" s="611"/>
      <c r="BN10" s="612"/>
      <c r="BO10" s="613">
        <v>1.6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18128</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9602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720533</v>
      </c>
      <c r="S11" s="611"/>
      <c r="T11" s="611"/>
      <c r="U11" s="611"/>
      <c r="V11" s="611"/>
      <c r="W11" s="611"/>
      <c r="X11" s="611"/>
      <c r="Y11" s="612"/>
      <c r="Z11" s="615">
        <v>3.1</v>
      </c>
      <c r="AA11" s="616"/>
      <c r="AB11" s="616"/>
      <c r="AC11" s="622"/>
      <c r="AD11" s="619">
        <v>720533</v>
      </c>
      <c r="AE11" s="611"/>
      <c r="AF11" s="611"/>
      <c r="AG11" s="611"/>
      <c r="AH11" s="611"/>
      <c r="AI11" s="611"/>
      <c r="AJ11" s="611"/>
      <c r="AK11" s="612"/>
      <c r="AL11" s="615">
        <v>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82395</v>
      </c>
      <c r="BH11" s="611"/>
      <c r="BI11" s="611"/>
      <c r="BJ11" s="611"/>
      <c r="BK11" s="611"/>
      <c r="BL11" s="611"/>
      <c r="BM11" s="611"/>
      <c r="BN11" s="612"/>
      <c r="BO11" s="613">
        <v>1.9</v>
      </c>
      <c r="BP11" s="613"/>
      <c r="BQ11" s="613"/>
      <c r="BR11" s="613"/>
      <c r="BS11" s="614">
        <v>9682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1083034</v>
      </c>
      <c r="CS11" s="611"/>
      <c r="CT11" s="611"/>
      <c r="CU11" s="611"/>
      <c r="CV11" s="611"/>
      <c r="CW11" s="611"/>
      <c r="CX11" s="611"/>
      <c r="CY11" s="612"/>
      <c r="CZ11" s="613">
        <v>4.9000000000000004</v>
      </c>
      <c r="DA11" s="613"/>
      <c r="DB11" s="613"/>
      <c r="DC11" s="613"/>
      <c r="DD11" s="619">
        <v>565637</v>
      </c>
      <c r="DE11" s="611"/>
      <c r="DF11" s="611"/>
      <c r="DG11" s="611"/>
      <c r="DH11" s="611"/>
      <c r="DI11" s="611"/>
      <c r="DJ11" s="611"/>
      <c r="DK11" s="611"/>
      <c r="DL11" s="611"/>
      <c r="DM11" s="611"/>
      <c r="DN11" s="611"/>
      <c r="DO11" s="611"/>
      <c r="DP11" s="612"/>
      <c r="DQ11" s="619">
        <v>323635</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16772</v>
      </c>
      <c r="S12" s="611"/>
      <c r="T12" s="611"/>
      <c r="U12" s="611"/>
      <c r="V12" s="611"/>
      <c r="W12" s="611"/>
      <c r="X12" s="611"/>
      <c r="Y12" s="612"/>
      <c r="Z12" s="613">
        <v>0.1</v>
      </c>
      <c r="AA12" s="613"/>
      <c r="AB12" s="613"/>
      <c r="AC12" s="613"/>
      <c r="AD12" s="614">
        <v>16772</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2068250</v>
      </c>
      <c r="BH12" s="611"/>
      <c r="BI12" s="611"/>
      <c r="BJ12" s="611"/>
      <c r="BK12" s="611"/>
      <c r="BL12" s="611"/>
      <c r="BM12" s="611"/>
      <c r="BN12" s="612"/>
      <c r="BO12" s="613">
        <v>48.8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737202</v>
      </c>
      <c r="CS12" s="611"/>
      <c r="CT12" s="611"/>
      <c r="CU12" s="611"/>
      <c r="CV12" s="611"/>
      <c r="CW12" s="611"/>
      <c r="CX12" s="611"/>
      <c r="CY12" s="612"/>
      <c r="CZ12" s="613">
        <v>3.3</v>
      </c>
      <c r="DA12" s="613"/>
      <c r="DB12" s="613"/>
      <c r="DC12" s="613"/>
      <c r="DD12" s="619">
        <v>365763</v>
      </c>
      <c r="DE12" s="611"/>
      <c r="DF12" s="611"/>
      <c r="DG12" s="611"/>
      <c r="DH12" s="611"/>
      <c r="DI12" s="611"/>
      <c r="DJ12" s="611"/>
      <c r="DK12" s="611"/>
      <c r="DL12" s="611"/>
      <c r="DM12" s="611"/>
      <c r="DN12" s="611"/>
      <c r="DO12" s="611"/>
      <c r="DP12" s="612"/>
      <c r="DQ12" s="619">
        <v>211455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2019994</v>
      </c>
      <c r="BH13" s="611"/>
      <c r="BI13" s="611"/>
      <c r="BJ13" s="611"/>
      <c r="BK13" s="611"/>
      <c r="BL13" s="611"/>
      <c r="BM13" s="611"/>
      <c r="BN13" s="612"/>
      <c r="BO13" s="613">
        <v>47.6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1494513</v>
      </c>
      <c r="CS13" s="611"/>
      <c r="CT13" s="611"/>
      <c r="CU13" s="611"/>
      <c r="CV13" s="611"/>
      <c r="CW13" s="611"/>
      <c r="CX13" s="611"/>
      <c r="CY13" s="612"/>
      <c r="CZ13" s="613">
        <v>6.7</v>
      </c>
      <c r="DA13" s="613"/>
      <c r="DB13" s="613"/>
      <c r="DC13" s="613"/>
      <c r="DD13" s="619">
        <v>463500</v>
      </c>
      <c r="DE13" s="611"/>
      <c r="DF13" s="611"/>
      <c r="DG13" s="611"/>
      <c r="DH13" s="611"/>
      <c r="DI13" s="611"/>
      <c r="DJ13" s="611"/>
      <c r="DK13" s="611"/>
      <c r="DL13" s="611"/>
      <c r="DM13" s="611"/>
      <c r="DN13" s="611"/>
      <c r="DO13" s="611"/>
      <c r="DP13" s="612"/>
      <c r="DQ13" s="619">
        <v>967007</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896</v>
      </c>
      <c r="S14" s="611"/>
      <c r="T14" s="611"/>
      <c r="U14" s="611"/>
      <c r="V14" s="611"/>
      <c r="W14" s="611"/>
      <c r="X14" s="611"/>
      <c r="Y14" s="612"/>
      <c r="Z14" s="613">
        <v>0</v>
      </c>
      <c r="AA14" s="613"/>
      <c r="AB14" s="613"/>
      <c r="AC14" s="613"/>
      <c r="AD14" s="614">
        <v>896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156820</v>
      </c>
      <c r="BH14" s="611"/>
      <c r="BI14" s="611"/>
      <c r="BJ14" s="611"/>
      <c r="BK14" s="611"/>
      <c r="BL14" s="611"/>
      <c r="BM14" s="611"/>
      <c r="BN14" s="612"/>
      <c r="BO14" s="613">
        <v>3.7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725822</v>
      </c>
      <c r="CS14" s="611"/>
      <c r="CT14" s="611"/>
      <c r="CU14" s="611"/>
      <c r="CV14" s="611"/>
      <c r="CW14" s="611"/>
      <c r="CX14" s="611"/>
      <c r="CY14" s="612"/>
      <c r="CZ14" s="613">
        <v>3.3</v>
      </c>
      <c r="DA14" s="613"/>
      <c r="DB14" s="613"/>
      <c r="DC14" s="613"/>
      <c r="DD14" s="619">
        <v>70665</v>
      </c>
      <c r="DE14" s="611"/>
      <c r="DF14" s="611"/>
      <c r="DG14" s="611"/>
      <c r="DH14" s="611"/>
      <c r="DI14" s="611"/>
      <c r="DJ14" s="611"/>
      <c r="DK14" s="611"/>
      <c r="DL14" s="611"/>
      <c r="DM14" s="611"/>
      <c r="DN14" s="611"/>
      <c r="DO14" s="611"/>
      <c r="DP14" s="612"/>
      <c r="DQ14" s="619">
        <v>643168</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205659</v>
      </c>
      <c r="BH15" s="611"/>
      <c r="BI15" s="611"/>
      <c r="BJ15" s="611"/>
      <c r="BK15" s="611"/>
      <c r="BL15" s="611"/>
      <c r="BM15" s="611"/>
      <c r="BN15" s="612"/>
      <c r="BO15" s="613">
        <v>4.9000000000000004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2027521</v>
      </c>
      <c r="CS15" s="611"/>
      <c r="CT15" s="611"/>
      <c r="CU15" s="611"/>
      <c r="CV15" s="611"/>
      <c r="CW15" s="611"/>
      <c r="CX15" s="611"/>
      <c r="CY15" s="612"/>
      <c r="CZ15" s="613">
        <v>9.1</v>
      </c>
      <c r="DA15" s="613"/>
      <c r="DB15" s="613"/>
      <c r="DC15" s="613"/>
      <c r="DD15" s="619">
        <v>516098</v>
      </c>
      <c r="DE15" s="611"/>
      <c r="DF15" s="611"/>
      <c r="DG15" s="611"/>
      <c r="DH15" s="611"/>
      <c r="DI15" s="611"/>
      <c r="DJ15" s="611"/>
      <c r="DK15" s="611"/>
      <c r="DL15" s="611"/>
      <c r="DM15" s="611"/>
      <c r="DN15" s="611"/>
      <c r="DO15" s="611"/>
      <c r="DP15" s="612"/>
      <c r="DQ15" s="619">
        <v>1091438</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14784</v>
      </c>
      <c r="S16" s="611"/>
      <c r="T16" s="611"/>
      <c r="U16" s="611"/>
      <c r="V16" s="611"/>
      <c r="W16" s="611"/>
      <c r="X16" s="611"/>
      <c r="Y16" s="612"/>
      <c r="Z16" s="613">
        <v>0.1</v>
      </c>
      <c r="AA16" s="613"/>
      <c r="AB16" s="613"/>
      <c r="AC16" s="613"/>
      <c r="AD16" s="614">
        <v>14784</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59783</v>
      </c>
      <c r="S17" s="611"/>
      <c r="T17" s="611"/>
      <c r="U17" s="611"/>
      <c r="V17" s="611"/>
      <c r="W17" s="611"/>
      <c r="X17" s="611"/>
      <c r="Y17" s="612"/>
      <c r="Z17" s="613">
        <v>0.3</v>
      </c>
      <c r="AA17" s="613"/>
      <c r="AB17" s="613"/>
      <c r="AC17" s="613"/>
      <c r="AD17" s="614">
        <v>59783</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2306367</v>
      </c>
      <c r="CS17" s="611"/>
      <c r="CT17" s="611"/>
      <c r="CU17" s="611"/>
      <c r="CV17" s="611"/>
      <c r="CW17" s="611"/>
      <c r="CX17" s="611"/>
      <c r="CY17" s="612"/>
      <c r="CZ17" s="613">
        <v>10.4</v>
      </c>
      <c r="DA17" s="613"/>
      <c r="DB17" s="613"/>
      <c r="DC17" s="613"/>
      <c r="DD17" s="619" t="s">
        <v>122</v>
      </c>
      <c r="DE17" s="611"/>
      <c r="DF17" s="611"/>
      <c r="DG17" s="611"/>
      <c r="DH17" s="611"/>
      <c r="DI17" s="611"/>
      <c r="DJ17" s="611"/>
      <c r="DK17" s="611"/>
      <c r="DL17" s="611"/>
      <c r="DM17" s="611"/>
      <c r="DN17" s="611"/>
      <c r="DO17" s="611"/>
      <c r="DP17" s="612"/>
      <c r="DQ17" s="619">
        <v>2294746</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19103</v>
      </c>
      <c r="S18" s="611"/>
      <c r="T18" s="611"/>
      <c r="U18" s="611"/>
      <c r="V18" s="611"/>
      <c r="W18" s="611"/>
      <c r="X18" s="611"/>
      <c r="Y18" s="612"/>
      <c r="Z18" s="613">
        <v>0.1</v>
      </c>
      <c r="AA18" s="613"/>
      <c r="AB18" s="613"/>
      <c r="AC18" s="613"/>
      <c r="AD18" s="614">
        <v>19103</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18780</v>
      </c>
      <c r="S19" s="611"/>
      <c r="T19" s="611"/>
      <c r="U19" s="611"/>
      <c r="V19" s="611"/>
      <c r="W19" s="611"/>
      <c r="X19" s="611"/>
      <c r="Y19" s="612"/>
      <c r="Z19" s="613">
        <v>0.1</v>
      </c>
      <c r="AA19" s="613"/>
      <c r="AB19" s="613"/>
      <c r="AC19" s="613"/>
      <c r="AD19" s="614">
        <v>18780</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149285</v>
      </c>
      <c r="BH19" s="611"/>
      <c r="BI19" s="611"/>
      <c r="BJ19" s="611"/>
      <c r="BK19" s="611"/>
      <c r="BL19" s="611"/>
      <c r="BM19" s="611"/>
      <c r="BN19" s="612"/>
      <c r="BO19" s="613">
        <v>3.5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323</v>
      </c>
      <c r="S20" s="611"/>
      <c r="T20" s="611"/>
      <c r="U20" s="611"/>
      <c r="V20" s="611"/>
      <c r="W20" s="611"/>
      <c r="X20" s="611"/>
      <c r="Y20" s="612"/>
      <c r="Z20" s="613">
        <v>0</v>
      </c>
      <c r="AA20" s="613"/>
      <c r="AB20" s="613"/>
      <c r="AC20" s="613"/>
      <c r="AD20" s="614">
        <v>323</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149285</v>
      </c>
      <c r="BH20" s="611"/>
      <c r="BI20" s="611"/>
      <c r="BJ20" s="611"/>
      <c r="BK20" s="611"/>
      <c r="BL20" s="611"/>
      <c r="BM20" s="611"/>
      <c r="BN20" s="612"/>
      <c r="BO20" s="613">
        <v>3.5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22189245</v>
      </c>
      <c r="CS20" s="611"/>
      <c r="CT20" s="611"/>
      <c r="CU20" s="611"/>
      <c r="CV20" s="611"/>
      <c r="CW20" s="611"/>
      <c r="CX20" s="611"/>
      <c r="CY20" s="612"/>
      <c r="CZ20" s="613">
        <v>100</v>
      </c>
      <c r="DA20" s="613"/>
      <c r="DB20" s="613"/>
      <c r="DC20" s="613"/>
      <c r="DD20" s="619">
        <v>2021624</v>
      </c>
      <c r="DE20" s="611"/>
      <c r="DF20" s="611"/>
      <c r="DG20" s="611"/>
      <c r="DH20" s="611"/>
      <c r="DI20" s="611"/>
      <c r="DJ20" s="611"/>
      <c r="DK20" s="611"/>
      <c r="DL20" s="611"/>
      <c r="DM20" s="611"/>
      <c r="DN20" s="611"/>
      <c r="DO20" s="611"/>
      <c r="DP20" s="612"/>
      <c r="DQ20" s="619">
        <v>11669220</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5943872</v>
      </c>
      <c r="S21" s="611"/>
      <c r="T21" s="611"/>
      <c r="U21" s="611"/>
      <c r="V21" s="611"/>
      <c r="W21" s="611"/>
      <c r="X21" s="611"/>
      <c r="Y21" s="612"/>
      <c r="Z21" s="613">
        <v>25.7</v>
      </c>
      <c r="AA21" s="613"/>
      <c r="AB21" s="613"/>
      <c r="AC21" s="613"/>
      <c r="AD21" s="614">
        <v>5170727</v>
      </c>
      <c r="AE21" s="614"/>
      <c r="AF21" s="614"/>
      <c r="AG21" s="614"/>
      <c r="AH21" s="614"/>
      <c r="AI21" s="614"/>
      <c r="AJ21" s="614"/>
      <c r="AK21" s="614"/>
      <c r="AL21" s="615">
        <v>50.2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13501</v>
      </c>
      <c r="BH21" s="611"/>
      <c r="BI21" s="611"/>
      <c r="BJ21" s="611"/>
      <c r="BK21" s="611"/>
      <c r="BL21" s="611"/>
      <c r="BM21" s="611"/>
      <c r="BN21" s="612"/>
      <c r="BO21" s="613">
        <v>0.3</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5170727</v>
      </c>
      <c r="S22" s="611"/>
      <c r="T22" s="611"/>
      <c r="U22" s="611"/>
      <c r="V22" s="611"/>
      <c r="W22" s="611"/>
      <c r="X22" s="611"/>
      <c r="Y22" s="612"/>
      <c r="Z22" s="613">
        <v>22.3</v>
      </c>
      <c r="AA22" s="613"/>
      <c r="AB22" s="613"/>
      <c r="AC22" s="613"/>
      <c r="AD22" s="614">
        <v>5170727</v>
      </c>
      <c r="AE22" s="614"/>
      <c r="AF22" s="614"/>
      <c r="AG22" s="614"/>
      <c r="AH22" s="614"/>
      <c r="AI22" s="614"/>
      <c r="AJ22" s="614"/>
      <c r="AK22" s="614"/>
      <c r="AL22" s="615">
        <v>50.2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773145</v>
      </c>
      <c r="S23" s="611"/>
      <c r="T23" s="611"/>
      <c r="U23" s="611"/>
      <c r="V23" s="611"/>
      <c r="W23" s="611"/>
      <c r="X23" s="611"/>
      <c r="Y23" s="612"/>
      <c r="Z23" s="613">
        <v>3.3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135784</v>
      </c>
      <c r="BH23" s="611"/>
      <c r="BI23" s="611"/>
      <c r="BJ23" s="611"/>
      <c r="BK23" s="611"/>
      <c r="BL23" s="611"/>
      <c r="BM23" s="611"/>
      <c r="BN23" s="612"/>
      <c r="BO23" s="613">
        <v>3.2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8365422</v>
      </c>
      <c r="CS24" s="600"/>
      <c r="CT24" s="600"/>
      <c r="CU24" s="600"/>
      <c r="CV24" s="600"/>
      <c r="CW24" s="600"/>
      <c r="CX24" s="600"/>
      <c r="CY24" s="601"/>
      <c r="CZ24" s="604">
        <v>37.700000000000003</v>
      </c>
      <c r="DA24" s="605"/>
      <c r="DB24" s="605"/>
      <c r="DC24" s="621"/>
      <c r="DD24" s="640">
        <v>5847048</v>
      </c>
      <c r="DE24" s="600"/>
      <c r="DF24" s="600"/>
      <c r="DG24" s="600"/>
      <c r="DH24" s="600"/>
      <c r="DI24" s="600"/>
      <c r="DJ24" s="600"/>
      <c r="DK24" s="601"/>
      <c r="DL24" s="640">
        <v>5496711</v>
      </c>
      <c r="DM24" s="600"/>
      <c r="DN24" s="600"/>
      <c r="DO24" s="600"/>
      <c r="DP24" s="600"/>
      <c r="DQ24" s="600"/>
      <c r="DR24" s="600"/>
      <c r="DS24" s="600"/>
      <c r="DT24" s="600"/>
      <c r="DU24" s="600"/>
      <c r="DV24" s="601"/>
      <c r="DW24" s="604">
        <v>53.1</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11193836</v>
      </c>
      <c r="S25" s="611"/>
      <c r="T25" s="611"/>
      <c r="U25" s="611"/>
      <c r="V25" s="611"/>
      <c r="W25" s="611"/>
      <c r="X25" s="611"/>
      <c r="Y25" s="612"/>
      <c r="Z25" s="613">
        <v>48.3</v>
      </c>
      <c r="AA25" s="613"/>
      <c r="AB25" s="613"/>
      <c r="AC25" s="613"/>
      <c r="AD25" s="614">
        <v>10284907</v>
      </c>
      <c r="AE25" s="614"/>
      <c r="AF25" s="614"/>
      <c r="AG25" s="614"/>
      <c r="AH25" s="614"/>
      <c r="AI25" s="614"/>
      <c r="AJ25" s="614"/>
      <c r="AK25" s="614"/>
      <c r="AL25" s="615">
        <v>99.9</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2780221</v>
      </c>
      <c r="CS25" s="643"/>
      <c r="CT25" s="643"/>
      <c r="CU25" s="643"/>
      <c r="CV25" s="643"/>
      <c r="CW25" s="643"/>
      <c r="CX25" s="643"/>
      <c r="CY25" s="644"/>
      <c r="CZ25" s="615">
        <v>12.5</v>
      </c>
      <c r="DA25" s="641"/>
      <c r="DB25" s="641"/>
      <c r="DC25" s="645"/>
      <c r="DD25" s="619">
        <v>2491559</v>
      </c>
      <c r="DE25" s="643"/>
      <c r="DF25" s="643"/>
      <c r="DG25" s="643"/>
      <c r="DH25" s="643"/>
      <c r="DI25" s="643"/>
      <c r="DJ25" s="643"/>
      <c r="DK25" s="644"/>
      <c r="DL25" s="619">
        <v>2393802</v>
      </c>
      <c r="DM25" s="643"/>
      <c r="DN25" s="643"/>
      <c r="DO25" s="643"/>
      <c r="DP25" s="643"/>
      <c r="DQ25" s="643"/>
      <c r="DR25" s="643"/>
      <c r="DS25" s="643"/>
      <c r="DT25" s="643"/>
      <c r="DU25" s="643"/>
      <c r="DV25" s="644"/>
      <c r="DW25" s="615">
        <v>23.1</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1904</v>
      </c>
      <c r="S26" s="611"/>
      <c r="T26" s="611"/>
      <c r="U26" s="611"/>
      <c r="V26" s="611"/>
      <c r="W26" s="611"/>
      <c r="X26" s="611"/>
      <c r="Y26" s="612"/>
      <c r="Z26" s="613">
        <v>0</v>
      </c>
      <c r="AA26" s="613"/>
      <c r="AB26" s="613"/>
      <c r="AC26" s="613"/>
      <c r="AD26" s="614">
        <v>1904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1641449</v>
      </c>
      <c r="CS26" s="611"/>
      <c r="CT26" s="611"/>
      <c r="CU26" s="611"/>
      <c r="CV26" s="611"/>
      <c r="CW26" s="611"/>
      <c r="CX26" s="611"/>
      <c r="CY26" s="612"/>
      <c r="CZ26" s="615">
        <v>7.4</v>
      </c>
      <c r="DA26" s="641"/>
      <c r="DB26" s="641"/>
      <c r="DC26" s="645"/>
      <c r="DD26" s="619">
        <v>1502910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36925</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4240291</v>
      </c>
      <c r="BH27" s="611"/>
      <c r="BI27" s="611"/>
      <c r="BJ27" s="611"/>
      <c r="BK27" s="611"/>
      <c r="BL27" s="611"/>
      <c r="BM27" s="611"/>
      <c r="BN27" s="612"/>
      <c r="BO27" s="613">
        <v>100</v>
      </c>
      <c r="BP27" s="613"/>
      <c r="BQ27" s="613"/>
      <c r="BR27" s="613"/>
      <c r="BS27" s="614">
        <v>9682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3278834</v>
      </c>
      <c r="CS27" s="643"/>
      <c r="CT27" s="643"/>
      <c r="CU27" s="643"/>
      <c r="CV27" s="643"/>
      <c r="CW27" s="643"/>
      <c r="CX27" s="643"/>
      <c r="CY27" s="644"/>
      <c r="CZ27" s="615">
        <v>14.8</v>
      </c>
      <c r="DA27" s="641"/>
      <c r="DB27" s="641"/>
      <c r="DC27" s="645"/>
      <c r="DD27" s="619">
        <v>1060743</v>
      </c>
      <c r="DE27" s="643"/>
      <c r="DF27" s="643"/>
      <c r="DG27" s="643"/>
      <c r="DH27" s="643"/>
      <c r="DI27" s="643"/>
      <c r="DJ27" s="643"/>
      <c r="DK27" s="644"/>
      <c r="DL27" s="619">
        <v>808163</v>
      </c>
      <c r="DM27" s="643"/>
      <c r="DN27" s="643"/>
      <c r="DO27" s="643"/>
      <c r="DP27" s="643"/>
      <c r="DQ27" s="643"/>
      <c r="DR27" s="643"/>
      <c r="DS27" s="643"/>
      <c r="DT27" s="643"/>
      <c r="DU27" s="643"/>
      <c r="DV27" s="644"/>
      <c r="DW27" s="615">
        <v>7.8</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153645</v>
      </c>
      <c r="S28" s="611"/>
      <c r="T28" s="611"/>
      <c r="U28" s="611"/>
      <c r="V28" s="611"/>
      <c r="W28" s="611"/>
      <c r="X28" s="611"/>
      <c r="Y28" s="612"/>
      <c r="Z28" s="613">
        <v>0.7</v>
      </c>
      <c r="AA28" s="613"/>
      <c r="AB28" s="613"/>
      <c r="AC28" s="613"/>
      <c r="AD28" s="614">
        <v>6784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2306367</v>
      </c>
      <c r="CS28" s="611"/>
      <c r="CT28" s="611"/>
      <c r="CU28" s="611"/>
      <c r="CV28" s="611"/>
      <c r="CW28" s="611"/>
      <c r="CX28" s="611"/>
      <c r="CY28" s="612"/>
      <c r="CZ28" s="615">
        <v>10.4</v>
      </c>
      <c r="DA28" s="641"/>
      <c r="DB28" s="641"/>
      <c r="DC28" s="645"/>
      <c r="DD28" s="619">
        <v>2294746</v>
      </c>
      <c r="DE28" s="611"/>
      <c r="DF28" s="611"/>
      <c r="DG28" s="611"/>
      <c r="DH28" s="611"/>
      <c r="DI28" s="611"/>
      <c r="DJ28" s="611"/>
      <c r="DK28" s="612"/>
      <c r="DL28" s="619">
        <v>2294746</v>
      </c>
      <c r="DM28" s="611"/>
      <c r="DN28" s="611"/>
      <c r="DO28" s="611"/>
      <c r="DP28" s="611"/>
      <c r="DQ28" s="611"/>
      <c r="DR28" s="611"/>
      <c r="DS28" s="611"/>
      <c r="DT28" s="611"/>
      <c r="DU28" s="611"/>
      <c r="DV28" s="612"/>
      <c r="DW28" s="615">
        <v>22.2</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17752</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2306366</v>
      </c>
      <c r="CS29" s="643"/>
      <c r="CT29" s="643"/>
      <c r="CU29" s="643"/>
      <c r="CV29" s="643"/>
      <c r="CW29" s="643"/>
      <c r="CX29" s="643"/>
      <c r="CY29" s="644"/>
      <c r="CZ29" s="615">
        <v>10.4</v>
      </c>
      <c r="DA29" s="641"/>
      <c r="DB29" s="641"/>
      <c r="DC29" s="645"/>
      <c r="DD29" s="619">
        <v>2294745</v>
      </c>
      <c r="DE29" s="643"/>
      <c r="DF29" s="643"/>
      <c r="DG29" s="643"/>
      <c r="DH29" s="643"/>
      <c r="DI29" s="643"/>
      <c r="DJ29" s="643"/>
      <c r="DK29" s="644"/>
      <c r="DL29" s="619">
        <v>2294745</v>
      </c>
      <c r="DM29" s="643"/>
      <c r="DN29" s="643"/>
      <c r="DO29" s="643"/>
      <c r="DP29" s="643"/>
      <c r="DQ29" s="643"/>
      <c r="DR29" s="643"/>
      <c r="DS29" s="643"/>
      <c r="DT29" s="643"/>
      <c r="DU29" s="643"/>
      <c r="DV29" s="644"/>
      <c r="DW29" s="615">
        <v>22.2</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2555904</v>
      </c>
      <c r="S30" s="611"/>
      <c r="T30" s="611"/>
      <c r="U30" s="611"/>
      <c r="V30" s="611"/>
      <c r="W30" s="611"/>
      <c r="X30" s="611"/>
      <c r="Y30" s="612"/>
      <c r="Z30" s="613">
        <v>11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2224917</v>
      </c>
      <c r="CS30" s="611"/>
      <c r="CT30" s="611"/>
      <c r="CU30" s="611"/>
      <c r="CV30" s="611"/>
      <c r="CW30" s="611"/>
      <c r="CX30" s="611"/>
      <c r="CY30" s="612"/>
      <c r="CZ30" s="615">
        <v>10</v>
      </c>
      <c r="DA30" s="641"/>
      <c r="DB30" s="641"/>
      <c r="DC30" s="645"/>
      <c r="DD30" s="619">
        <v>2214110</v>
      </c>
      <c r="DE30" s="611"/>
      <c r="DF30" s="611"/>
      <c r="DG30" s="611"/>
      <c r="DH30" s="611"/>
      <c r="DI30" s="611"/>
      <c r="DJ30" s="611"/>
      <c r="DK30" s="612"/>
      <c r="DL30" s="619">
        <v>2214110</v>
      </c>
      <c r="DM30" s="611"/>
      <c r="DN30" s="611"/>
      <c r="DO30" s="611"/>
      <c r="DP30" s="611"/>
      <c r="DQ30" s="611"/>
      <c r="DR30" s="611"/>
      <c r="DS30" s="611"/>
      <c r="DT30" s="611"/>
      <c r="DU30" s="611"/>
      <c r="DV30" s="612"/>
      <c r="DW30" s="615">
        <v>21.4</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97.7</v>
      </c>
      <c r="BN31" s="654"/>
      <c r="BO31" s="654"/>
      <c r="BP31" s="654"/>
      <c r="BQ31" s="655"/>
      <c r="BR31" s="666">
        <v>99.3</v>
      </c>
      <c r="BS31" s="654"/>
      <c r="BT31" s="654"/>
      <c r="BU31" s="654"/>
      <c r="BV31" s="654"/>
      <c r="BW31" s="654"/>
      <c r="BX31" s="605">
        <v>97.9</v>
      </c>
      <c r="BY31" s="654"/>
      <c r="BZ31" s="654"/>
      <c r="CA31" s="654"/>
      <c r="CB31" s="655"/>
      <c r="CD31" s="648"/>
      <c r="CE31" s="649"/>
      <c r="CF31" s="607" t="s">
        <v>300</v>
      </c>
      <c r="CG31" s="608"/>
      <c r="CH31" s="608"/>
      <c r="CI31" s="608"/>
      <c r="CJ31" s="608"/>
      <c r="CK31" s="608"/>
      <c r="CL31" s="608"/>
      <c r="CM31" s="608"/>
      <c r="CN31" s="608"/>
      <c r="CO31" s="608"/>
      <c r="CP31" s="608"/>
      <c r="CQ31" s="609"/>
      <c r="CR31" s="610">
        <v>81449</v>
      </c>
      <c r="CS31" s="643"/>
      <c r="CT31" s="643"/>
      <c r="CU31" s="643"/>
      <c r="CV31" s="643"/>
      <c r="CW31" s="643"/>
      <c r="CX31" s="643"/>
      <c r="CY31" s="644"/>
      <c r="CZ31" s="615">
        <v>0.4</v>
      </c>
      <c r="DA31" s="641"/>
      <c r="DB31" s="641"/>
      <c r="DC31" s="645"/>
      <c r="DD31" s="619">
        <v>80635</v>
      </c>
      <c r="DE31" s="643"/>
      <c r="DF31" s="643"/>
      <c r="DG31" s="643"/>
      <c r="DH31" s="643"/>
      <c r="DI31" s="643"/>
      <c r="DJ31" s="643"/>
      <c r="DK31" s="644"/>
      <c r="DL31" s="619">
        <v>80635</v>
      </c>
      <c r="DM31" s="643"/>
      <c r="DN31" s="643"/>
      <c r="DO31" s="643"/>
      <c r="DP31" s="643"/>
      <c r="DQ31" s="643"/>
      <c r="DR31" s="643"/>
      <c r="DS31" s="643"/>
      <c r="DT31" s="643"/>
      <c r="DU31" s="643"/>
      <c r="DV31" s="644"/>
      <c r="DW31" s="615">
        <v>0.8</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1529685</v>
      </c>
      <c r="S32" s="611"/>
      <c r="T32" s="611"/>
      <c r="U32" s="611"/>
      <c r="V32" s="611"/>
      <c r="W32" s="611"/>
      <c r="X32" s="611"/>
      <c r="Y32" s="612"/>
      <c r="Z32" s="613">
        <v>6.6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99.5</v>
      </c>
      <c r="BH32" s="643"/>
      <c r="BI32" s="643"/>
      <c r="BJ32" s="643"/>
      <c r="BK32" s="643"/>
      <c r="BL32" s="643"/>
      <c r="BM32" s="616">
        <v>98.8</v>
      </c>
      <c r="BN32" s="643"/>
      <c r="BO32" s="643"/>
      <c r="BP32" s="643"/>
      <c r="BQ32" s="665"/>
      <c r="BR32" s="667">
        <v>99.5</v>
      </c>
      <c r="BS32" s="643"/>
      <c r="BT32" s="643"/>
      <c r="BU32" s="643"/>
      <c r="BV32" s="643"/>
      <c r="BW32" s="643"/>
      <c r="BX32" s="616">
        <v>98.8</v>
      </c>
      <c r="BY32" s="643"/>
      <c r="BZ32" s="643"/>
      <c r="CA32" s="643"/>
      <c r="CB32" s="665"/>
      <c r="CD32" s="650"/>
      <c r="CE32" s="651"/>
      <c r="CF32" s="607" t="s">
        <v>304</v>
      </c>
      <c r="CG32" s="608"/>
      <c r="CH32" s="608"/>
      <c r="CI32" s="608"/>
      <c r="CJ32" s="608"/>
      <c r="CK32" s="608"/>
      <c r="CL32" s="608"/>
      <c r="CM32" s="608"/>
      <c r="CN32" s="608"/>
      <c r="CO32" s="608"/>
      <c r="CP32" s="608"/>
      <c r="CQ32" s="609"/>
      <c r="CR32" s="610">
        <v>1</v>
      </c>
      <c r="CS32" s="611"/>
      <c r="CT32" s="611"/>
      <c r="CU32" s="611"/>
      <c r="CV32" s="611"/>
      <c r="CW32" s="611"/>
      <c r="CX32" s="611"/>
      <c r="CY32" s="612"/>
      <c r="CZ32" s="615">
        <v>0</v>
      </c>
      <c r="DA32" s="641"/>
      <c r="DB32" s="641"/>
      <c r="DC32" s="645"/>
      <c r="DD32" s="619">
        <v>1</v>
      </c>
      <c r="DE32" s="611"/>
      <c r="DF32" s="611"/>
      <c r="DG32" s="611"/>
      <c r="DH32" s="611"/>
      <c r="DI32" s="611"/>
      <c r="DJ32" s="611"/>
      <c r="DK32" s="612"/>
      <c r="DL32" s="619">
        <v>1</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15434</v>
      </c>
      <c r="S33" s="611"/>
      <c r="T33" s="611"/>
      <c r="U33" s="611"/>
      <c r="V33" s="611"/>
      <c r="W33" s="611"/>
      <c r="X33" s="611"/>
      <c r="Y33" s="612"/>
      <c r="Z33" s="613">
        <v>0.1</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99.1</v>
      </c>
      <c r="BH33" s="669"/>
      <c r="BI33" s="669"/>
      <c r="BJ33" s="669"/>
      <c r="BK33" s="669"/>
      <c r="BL33" s="669"/>
      <c r="BM33" s="670">
        <v>96.6</v>
      </c>
      <c r="BN33" s="669"/>
      <c r="BO33" s="669"/>
      <c r="BP33" s="669"/>
      <c r="BQ33" s="671"/>
      <c r="BR33" s="668">
        <v>99.2</v>
      </c>
      <c r="BS33" s="669"/>
      <c r="BT33" s="669"/>
      <c r="BU33" s="669"/>
      <c r="BV33" s="669"/>
      <c r="BW33" s="669"/>
      <c r="BX33" s="670">
        <v>97</v>
      </c>
      <c r="BY33" s="669"/>
      <c r="BZ33" s="669"/>
      <c r="CA33" s="669"/>
      <c r="CB33" s="671"/>
      <c r="CD33" s="607" t="s">
        <v>307</v>
      </c>
      <c r="CE33" s="608"/>
      <c r="CF33" s="608"/>
      <c r="CG33" s="608"/>
      <c r="CH33" s="608"/>
      <c r="CI33" s="608"/>
      <c r="CJ33" s="608"/>
      <c r="CK33" s="608"/>
      <c r="CL33" s="608"/>
      <c r="CM33" s="608"/>
      <c r="CN33" s="608"/>
      <c r="CO33" s="608"/>
      <c r="CP33" s="608"/>
      <c r="CQ33" s="609"/>
      <c r="CR33" s="610">
        <v>11802199</v>
      </c>
      <c r="CS33" s="643"/>
      <c r="CT33" s="643"/>
      <c r="CU33" s="643"/>
      <c r="CV33" s="643"/>
      <c r="CW33" s="643"/>
      <c r="CX33" s="643"/>
      <c r="CY33" s="644"/>
      <c r="CZ33" s="615">
        <v>53.2</v>
      </c>
      <c r="DA33" s="641"/>
      <c r="DB33" s="641"/>
      <c r="DC33" s="645"/>
      <c r="DD33" s="619">
        <v>5653800</v>
      </c>
      <c r="DE33" s="643"/>
      <c r="DF33" s="643"/>
      <c r="DG33" s="643"/>
      <c r="DH33" s="643"/>
      <c r="DI33" s="643"/>
      <c r="DJ33" s="643"/>
      <c r="DK33" s="644"/>
      <c r="DL33" s="619">
        <v>3829129</v>
      </c>
      <c r="DM33" s="643"/>
      <c r="DN33" s="643"/>
      <c r="DO33" s="643"/>
      <c r="DP33" s="643"/>
      <c r="DQ33" s="643"/>
      <c r="DR33" s="643"/>
      <c r="DS33" s="643"/>
      <c r="DT33" s="643"/>
      <c r="DU33" s="643"/>
      <c r="DV33" s="644"/>
      <c r="DW33" s="615">
        <v>37</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3694280</v>
      </c>
      <c r="S34" s="611"/>
      <c r="T34" s="611"/>
      <c r="U34" s="611"/>
      <c r="V34" s="611"/>
      <c r="W34" s="611"/>
      <c r="X34" s="611"/>
      <c r="Y34" s="612"/>
      <c r="Z34" s="613">
        <v>16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3313016</v>
      </c>
      <c r="CS34" s="611"/>
      <c r="CT34" s="611"/>
      <c r="CU34" s="611"/>
      <c r="CV34" s="611"/>
      <c r="CW34" s="611"/>
      <c r="CX34" s="611"/>
      <c r="CY34" s="612"/>
      <c r="CZ34" s="615">
        <v>14.9</v>
      </c>
      <c r="DA34" s="641"/>
      <c r="DB34" s="641"/>
      <c r="DC34" s="645"/>
      <c r="DD34" s="619">
        <v>1729896</v>
      </c>
      <c r="DE34" s="611"/>
      <c r="DF34" s="611"/>
      <c r="DG34" s="611"/>
      <c r="DH34" s="611"/>
      <c r="DI34" s="611"/>
      <c r="DJ34" s="611"/>
      <c r="DK34" s="612"/>
      <c r="DL34" s="619">
        <v>1216664</v>
      </c>
      <c r="DM34" s="611"/>
      <c r="DN34" s="611"/>
      <c r="DO34" s="611"/>
      <c r="DP34" s="611"/>
      <c r="DQ34" s="611"/>
      <c r="DR34" s="611"/>
      <c r="DS34" s="611"/>
      <c r="DT34" s="611"/>
      <c r="DU34" s="611"/>
      <c r="DV34" s="612"/>
      <c r="DW34" s="615">
        <v>11.7</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1682378</v>
      </c>
      <c r="S35" s="611"/>
      <c r="T35" s="611"/>
      <c r="U35" s="611"/>
      <c r="V35" s="611"/>
      <c r="W35" s="611"/>
      <c r="X35" s="611"/>
      <c r="Y35" s="612"/>
      <c r="Z35" s="613">
        <v>7.3</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67676</v>
      </c>
      <c r="CS35" s="643"/>
      <c r="CT35" s="643"/>
      <c r="CU35" s="643"/>
      <c r="CV35" s="643"/>
      <c r="CW35" s="643"/>
      <c r="CX35" s="643"/>
      <c r="CY35" s="644"/>
      <c r="CZ35" s="615">
        <v>0.3</v>
      </c>
      <c r="DA35" s="641"/>
      <c r="DB35" s="641"/>
      <c r="DC35" s="645"/>
      <c r="DD35" s="619">
        <v>30052</v>
      </c>
      <c r="DE35" s="643"/>
      <c r="DF35" s="643"/>
      <c r="DG35" s="643"/>
      <c r="DH35" s="643"/>
      <c r="DI35" s="643"/>
      <c r="DJ35" s="643"/>
      <c r="DK35" s="644"/>
      <c r="DL35" s="619">
        <v>29875</v>
      </c>
      <c r="DM35" s="643"/>
      <c r="DN35" s="643"/>
      <c r="DO35" s="643"/>
      <c r="DP35" s="643"/>
      <c r="DQ35" s="643"/>
      <c r="DR35" s="643"/>
      <c r="DS35" s="643"/>
      <c r="DT35" s="643"/>
      <c r="DU35" s="643"/>
      <c r="DV35" s="644"/>
      <c r="DW35" s="615">
        <v>0.3</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988441</v>
      </c>
      <c r="S36" s="611"/>
      <c r="T36" s="611"/>
      <c r="U36" s="611"/>
      <c r="V36" s="611"/>
      <c r="W36" s="611"/>
      <c r="X36" s="611"/>
      <c r="Y36" s="612"/>
      <c r="Z36" s="613">
        <v>4.3</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2105174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9925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4771102</v>
      </c>
      <c r="CS36" s="611"/>
      <c r="CT36" s="611"/>
      <c r="CU36" s="611"/>
      <c r="CV36" s="611"/>
      <c r="CW36" s="611"/>
      <c r="CX36" s="611"/>
      <c r="CY36" s="612"/>
      <c r="CZ36" s="615">
        <v>21.5</v>
      </c>
      <c r="DA36" s="641"/>
      <c r="DB36" s="641"/>
      <c r="DC36" s="645"/>
      <c r="DD36" s="619">
        <v>2918983</v>
      </c>
      <c r="DE36" s="611"/>
      <c r="DF36" s="611"/>
      <c r="DG36" s="611"/>
      <c r="DH36" s="611"/>
      <c r="DI36" s="611"/>
      <c r="DJ36" s="611"/>
      <c r="DK36" s="612"/>
      <c r="DL36" s="619">
        <v>1870902</v>
      </c>
      <c r="DM36" s="611"/>
      <c r="DN36" s="611"/>
      <c r="DO36" s="611"/>
      <c r="DP36" s="611"/>
      <c r="DQ36" s="611"/>
      <c r="DR36" s="611"/>
      <c r="DS36" s="611"/>
      <c r="DT36" s="611"/>
      <c r="DU36" s="611"/>
      <c r="DV36" s="612"/>
      <c r="DW36" s="615">
        <v>18.100000000000001</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227024</v>
      </c>
      <c r="S37" s="611"/>
      <c r="T37" s="611"/>
      <c r="U37" s="611"/>
      <c r="V37" s="611"/>
      <c r="W37" s="611"/>
      <c r="X37" s="611"/>
      <c r="Y37" s="612"/>
      <c r="Z37" s="613">
        <v>1</v>
      </c>
      <c r="AA37" s="613"/>
      <c r="AB37" s="613"/>
      <c r="AC37" s="613"/>
      <c r="AD37" s="614">
        <v>32</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770000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-19940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805889</v>
      </c>
      <c r="CS37" s="643"/>
      <c r="CT37" s="643"/>
      <c r="CU37" s="643"/>
      <c r="CV37" s="643"/>
      <c r="CW37" s="643"/>
      <c r="CX37" s="643"/>
      <c r="CY37" s="644"/>
      <c r="CZ37" s="615">
        <v>3.6</v>
      </c>
      <c r="DA37" s="641"/>
      <c r="DB37" s="641"/>
      <c r="DC37" s="645"/>
      <c r="DD37" s="619">
        <v>779889</v>
      </c>
      <c r="DE37" s="643"/>
      <c r="DF37" s="643"/>
      <c r="DG37" s="643"/>
      <c r="DH37" s="643"/>
      <c r="DI37" s="643"/>
      <c r="DJ37" s="643"/>
      <c r="DK37" s="644"/>
      <c r="DL37" s="619">
        <v>751729</v>
      </c>
      <c r="DM37" s="643"/>
      <c r="DN37" s="643"/>
      <c r="DO37" s="643"/>
      <c r="DP37" s="643"/>
      <c r="DQ37" s="643"/>
      <c r="DR37" s="643"/>
      <c r="DS37" s="643"/>
      <c r="DT37" s="643"/>
      <c r="DU37" s="643"/>
      <c r="DV37" s="644"/>
      <c r="DW37" s="615">
        <v>7.3</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1062000</v>
      </c>
      <c r="S38" s="611"/>
      <c r="T38" s="611"/>
      <c r="U38" s="611"/>
      <c r="V38" s="611"/>
      <c r="W38" s="611"/>
      <c r="X38" s="611"/>
      <c r="Y38" s="612"/>
      <c r="Z38" s="613">
        <v>4.5999999999999996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288800</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4788</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1020472</v>
      </c>
      <c r="CS38" s="611"/>
      <c r="CT38" s="611"/>
      <c r="CU38" s="611"/>
      <c r="CV38" s="611"/>
      <c r="CW38" s="611"/>
      <c r="CX38" s="611"/>
      <c r="CY38" s="612"/>
      <c r="CZ38" s="615">
        <v>4.5999999999999996</v>
      </c>
      <c r="DA38" s="641"/>
      <c r="DB38" s="641"/>
      <c r="DC38" s="645"/>
      <c r="DD38" s="619">
        <v>770015</v>
      </c>
      <c r="DE38" s="611"/>
      <c r="DF38" s="611"/>
      <c r="DG38" s="611"/>
      <c r="DH38" s="611"/>
      <c r="DI38" s="611"/>
      <c r="DJ38" s="611"/>
      <c r="DK38" s="612"/>
      <c r="DL38" s="619">
        <v>711688</v>
      </c>
      <c r="DM38" s="611"/>
      <c r="DN38" s="611"/>
      <c r="DO38" s="611"/>
      <c r="DP38" s="611"/>
      <c r="DQ38" s="611"/>
      <c r="DR38" s="611"/>
      <c r="DS38" s="611"/>
      <c r="DT38" s="611"/>
      <c r="DU38" s="611"/>
      <c r="DV38" s="612"/>
      <c r="DW38" s="615">
        <v>6.9</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18667</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7779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2509933</v>
      </c>
      <c r="CS39" s="643"/>
      <c r="CT39" s="643"/>
      <c r="CU39" s="643"/>
      <c r="CV39" s="643"/>
      <c r="CW39" s="643"/>
      <c r="CX39" s="643"/>
      <c r="CY39" s="644"/>
      <c r="CZ39" s="615">
        <v>11.3</v>
      </c>
      <c r="DA39" s="641"/>
      <c r="DB39" s="641"/>
      <c r="DC39" s="645"/>
      <c r="DD39" s="619">
        <v>204854</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61000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7235</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126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120000</v>
      </c>
      <c r="CS40" s="611"/>
      <c r="CT40" s="611"/>
      <c r="CU40" s="611"/>
      <c r="CV40" s="611"/>
      <c r="CW40" s="611"/>
      <c r="CX40" s="611"/>
      <c r="CY40" s="612"/>
      <c r="CZ40" s="615">
        <v>0.5</v>
      </c>
      <c r="DA40" s="641"/>
      <c r="DB40" s="641"/>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23159208</v>
      </c>
      <c r="S41" s="683"/>
      <c r="T41" s="683"/>
      <c r="U41" s="683"/>
      <c r="V41" s="683"/>
      <c r="W41" s="683"/>
      <c r="X41" s="683"/>
      <c r="Y41" s="687"/>
      <c r="Z41" s="688">
        <v>100</v>
      </c>
      <c r="AA41" s="688"/>
      <c r="AB41" s="688"/>
      <c r="AC41" s="688"/>
      <c r="AD41" s="689">
        <v>10293627</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313775</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706697</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2021624</v>
      </c>
      <c r="CS42" s="643"/>
      <c r="CT42" s="643"/>
      <c r="CU42" s="643"/>
      <c r="CV42" s="643"/>
      <c r="CW42" s="643"/>
      <c r="CX42" s="643"/>
      <c r="CY42" s="644"/>
      <c r="CZ42" s="615">
        <v>9.1</v>
      </c>
      <c r="DA42" s="641"/>
      <c r="DB42" s="641"/>
      <c r="DC42" s="645"/>
      <c r="DD42" s="619">
        <v>168372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25493</v>
      </c>
      <c r="CS43" s="643"/>
      <c r="CT43" s="643"/>
      <c r="CU43" s="643"/>
      <c r="CV43" s="643"/>
      <c r="CW43" s="643"/>
      <c r="CX43" s="643"/>
      <c r="CY43" s="644"/>
      <c r="CZ43" s="615">
        <v>0.1</v>
      </c>
      <c r="DA43" s="641"/>
      <c r="DB43" s="641"/>
      <c r="DC43" s="645"/>
      <c r="DD43" s="619">
        <v>25493</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2021624</v>
      </c>
      <c r="CS44" s="611"/>
      <c r="CT44" s="611"/>
      <c r="CU44" s="611"/>
      <c r="CV44" s="611"/>
      <c r="CW44" s="611"/>
      <c r="CX44" s="611"/>
      <c r="CY44" s="612"/>
      <c r="CZ44" s="615">
        <v>9.1</v>
      </c>
      <c r="DA44" s="616"/>
      <c r="DB44" s="616"/>
      <c r="DC44" s="622"/>
      <c r="DD44" s="619">
        <v>168372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909292</v>
      </c>
      <c r="CS45" s="643"/>
      <c r="CT45" s="643"/>
      <c r="CU45" s="643"/>
      <c r="CV45" s="643"/>
      <c r="CW45" s="643"/>
      <c r="CX45" s="643"/>
      <c r="CY45" s="644"/>
      <c r="CZ45" s="615">
        <v>4.0999999999999996</v>
      </c>
      <c r="DA45" s="641"/>
      <c r="DB45" s="641"/>
      <c r="DC45" s="645"/>
      <c r="DD45" s="619">
        <v>27785</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1004418</v>
      </c>
      <c r="CS46" s="611"/>
      <c r="CT46" s="611"/>
      <c r="CU46" s="611"/>
      <c r="CV46" s="611"/>
      <c r="CW46" s="611"/>
      <c r="CX46" s="611"/>
      <c r="CY46" s="612"/>
      <c r="CZ46" s="615">
        <v>4.5</v>
      </c>
      <c r="DA46" s="616"/>
      <c r="DB46" s="616"/>
      <c r="DC46" s="622"/>
      <c r="DD46" s="619">
        <v>139883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1"/>
      <c r="DB47" s="641"/>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22189245</v>
      </c>
      <c r="CS49" s="669"/>
      <c r="CT49" s="669"/>
      <c r="CU49" s="669"/>
      <c r="CV49" s="669"/>
      <c r="CW49" s="669"/>
      <c r="CX49" s="669"/>
      <c r="CY49" s="698"/>
      <c r="CZ49" s="690">
        <v>100</v>
      </c>
      <c r="DA49" s="699"/>
      <c r="DB49" s="699"/>
      <c r="DC49" s="700"/>
      <c r="DD49" s="701">
        <v>11669220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3LQMMhNYEx4Db8jsvtdEfkHWUq7ZXo//clJd1rselNzw4owkuAiaFMZxrkM6Y1WHmdGG+TCAc2s8morY/9++JQ==" saltValue="38Ae/sJQe+W9mFQMV8qb1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24202</v>
      </c>
      <c r="R7" s="740"/>
      <c r="S7" s="740"/>
      <c r="T7" s="740"/>
      <c r="U7" s="740"/>
      <c r="V7" s="740">
        <v>23232</v>
      </c>
      <c r="W7" s="740"/>
      <c r="X7" s="740"/>
      <c r="Y7" s="740"/>
      <c r="Z7" s="740"/>
      <c r="AA7" s="740">
        <v>970</v>
      </c>
      <c r="AB7" s="740"/>
      <c r="AC7" s="740"/>
      <c r="AD7" s="740"/>
      <c r="AE7" s="741"/>
      <c r="AF7" s="742">
        <v>802</v>
      </c>
      <c r="AG7" s="743"/>
      <c r="AH7" s="743"/>
      <c r="AI7" s="743"/>
      <c r="AJ7" s="744"/>
      <c r="AK7" s="745" t="s">
        <v>551</v>
      </c>
      <c r="AL7" s="746"/>
      <c r="AM7" s="746"/>
      <c r="AN7" s="746"/>
      <c r="AO7" s="746"/>
      <c r="AP7" s="746">
        <v>17521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24202</v>
      </c>
      <c r="R23" s="780"/>
      <c r="S23" s="780"/>
      <c r="T23" s="780"/>
      <c r="U23" s="780"/>
      <c r="V23" s="780">
        <v>23232</v>
      </c>
      <c r="W23" s="780"/>
      <c r="X23" s="780"/>
      <c r="Y23" s="780"/>
      <c r="Z23" s="780"/>
      <c r="AA23" s="780">
        <v>970</v>
      </c>
      <c r="AB23" s="780"/>
      <c r="AC23" s="780"/>
      <c r="AD23" s="780"/>
      <c r="AE23" s="781"/>
      <c r="AF23" s="782">
        <v>802</v>
      </c>
      <c r="AG23" s="780"/>
      <c r="AH23" s="780"/>
      <c r="AI23" s="780"/>
      <c r="AJ23" s="783"/>
      <c r="AK23" s="784"/>
      <c r="AL23" s="785"/>
      <c r="AM23" s="785"/>
      <c r="AN23" s="785"/>
      <c r="AO23" s="785"/>
      <c r="AP23" s="780">
        <v>17521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4084</v>
      </c>
      <c r="R28" s="810"/>
      <c r="S28" s="810"/>
      <c r="T28" s="810"/>
      <c r="U28" s="810"/>
      <c r="V28" s="810">
        <v>4074</v>
      </c>
      <c r="W28" s="810"/>
      <c r="X28" s="810"/>
      <c r="Y28" s="810"/>
      <c r="Z28" s="810"/>
      <c r="AA28" s="810">
        <v>10</v>
      </c>
      <c r="AB28" s="810"/>
      <c r="AC28" s="810"/>
      <c r="AD28" s="810"/>
      <c r="AE28" s="811"/>
      <c r="AF28" s="812">
        <v>10</v>
      </c>
      <c r="AG28" s="810"/>
      <c r="AH28" s="810"/>
      <c r="AI28" s="810"/>
      <c r="AJ28" s="813"/>
      <c r="AK28" s="814">
        <v>303</v>
      </c>
      <c r="AL28" s="815"/>
      <c r="AM28" s="815"/>
      <c r="AN28" s="815"/>
      <c r="AO28" s="815"/>
      <c r="AP28" s="815" t="s">
        <v>551</v>
      </c>
      <c r="AQ28" s="815"/>
      <c r="AR28" s="815"/>
      <c r="AS28" s="815"/>
      <c r="AT28" s="815"/>
      <c r="AU28" s="815" t="s">
        <v>551</v>
      </c>
      <c r="AV28" s="815"/>
      <c r="AW28" s="815"/>
      <c r="AX28" s="815"/>
      <c r="AY28" s="815"/>
      <c r="AZ28" s="816" t="s">
        <v>551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54</v>
      </c>
      <c r="R29" s="771"/>
      <c r="S29" s="771"/>
      <c r="T29" s="771"/>
      <c r="U29" s="771"/>
      <c r="V29" s="771">
        <v>54</v>
      </c>
      <c r="W29" s="771"/>
      <c r="X29" s="771"/>
      <c r="Y29" s="771"/>
      <c r="Z29" s="771"/>
      <c r="AA29" s="771">
        <v>0</v>
      </c>
      <c r="AB29" s="771"/>
      <c r="AC29" s="771"/>
      <c r="AD29" s="771"/>
      <c r="AE29" s="772"/>
      <c r="AF29" s="773">
        <v>0</v>
      </c>
      <c r="AG29" s="774"/>
      <c r="AH29" s="774"/>
      <c r="AI29" s="774"/>
      <c r="AJ29" s="775"/>
      <c r="AK29" s="821">
        <v>11</v>
      </c>
      <c r="AL29" s="817"/>
      <c r="AM29" s="817"/>
      <c r="AN29" s="817"/>
      <c r="AO29" s="817"/>
      <c r="AP29" s="817" t="s">
        <v>551</v>
      </c>
      <c r="AQ29" s="817"/>
      <c r="AR29" s="817"/>
      <c r="AS29" s="817"/>
      <c r="AT29" s="817"/>
      <c r="AU29" s="817" t="s">
        <v>551</v>
      </c>
      <c r="AV29" s="817"/>
      <c r="AW29" s="817"/>
      <c r="AX29" s="817"/>
      <c r="AY29" s="817"/>
      <c r="AZ29" s="818" t="s">
        <v>551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524</v>
      </c>
      <c r="R30" s="771"/>
      <c r="S30" s="771"/>
      <c r="T30" s="771"/>
      <c r="U30" s="771"/>
      <c r="V30" s="771">
        <v>520</v>
      </c>
      <c r="W30" s="771"/>
      <c r="X30" s="771"/>
      <c r="Y30" s="771"/>
      <c r="Z30" s="771"/>
      <c r="AA30" s="771">
        <v>4</v>
      </c>
      <c r="AB30" s="771"/>
      <c r="AC30" s="771"/>
      <c r="AD30" s="771"/>
      <c r="AE30" s="772"/>
      <c r="AF30" s="773">
        <v>4</v>
      </c>
      <c r="AG30" s="774"/>
      <c r="AH30" s="774"/>
      <c r="AI30" s="774"/>
      <c r="AJ30" s="775"/>
      <c r="AK30" s="821">
        <v>96</v>
      </c>
      <c r="AL30" s="817"/>
      <c r="AM30" s="817"/>
      <c r="AN30" s="817"/>
      <c r="AO30" s="817"/>
      <c r="AP30" s="817" t="s">
        <v>551</v>
      </c>
      <c r="AQ30" s="817"/>
      <c r="AR30" s="817"/>
      <c r="AS30" s="817"/>
      <c r="AT30" s="817"/>
      <c r="AU30" s="817" t="s">
        <v>551</v>
      </c>
      <c r="AV30" s="817"/>
      <c r="AW30" s="817"/>
      <c r="AX30" s="817"/>
      <c r="AY30" s="817"/>
      <c r="AZ30" s="818" t="s">
        <v>551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3822</v>
      </c>
      <c r="R31" s="771"/>
      <c r="S31" s="771"/>
      <c r="T31" s="771"/>
      <c r="U31" s="771"/>
      <c r="V31" s="771">
        <v>3779</v>
      </c>
      <c r="W31" s="771"/>
      <c r="X31" s="771"/>
      <c r="Y31" s="771"/>
      <c r="Z31" s="771"/>
      <c r="AA31" s="771">
        <v>43</v>
      </c>
      <c r="AB31" s="771"/>
      <c r="AC31" s="771"/>
      <c r="AD31" s="771"/>
      <c r="AE31" s="772"/>
      <c r="AF31" s="773">
        <v>43</v>
      </c>
      <c r="AG31" s="774"/>
      <c r="AH31" s="774"/>
      <c r="AI31" s="774"/>
      <c r="AJ31" s="775"/>
      <c r="AK31" s="821">
        <v>592</v>
      </c>
      <c r="AL31" s="817"/>
      <c r="AM31" s="817"/>
      <c r="AN31" s="817"/>
      <c r="AO31" s="817"/>
      <c r="AP31" s="817" t="s">
        <v>551</v>
      </c>
      <c r="AQ31" s="817"/>
      <c r="AR31" s="817"/>
      <c r="AS31" s="817"/>
      <c r="AT31" s="817"/>
      <c r="AU31" s="817" t="s">
        <v>551</v>
      </c>
      <c r="AV31" s="817"/>
      <c r="AW31" s="817"/>
      <c r="AX31" s="817"/>
      <c r="AY31" s="817"/>
      <c r="AZ31" s="818" t="s">
        <v>551</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392</v>
      </c>
      <c r="C32" s="768"/>
      <c r="D32" s="768"/>
      <c r="E32" s="768"/>
      <c r="F32" s="768"/>
      <c r="G32" s="768"/>
      <c r="H32" s="768"/>
      <c r="I32" s="768"/>
      <c r="J32" s="768"/>
      <c r="K32" s="768"/>
      <c r="L32" s="768"/>
      <c r="M32" s="768"/>
      <c r="N32" s="768"/>
      <c r="O32" s="768"/>
      <c r="P32" s="769"/>
      <c r="Q32" s="770">
        <v>22</v>
      </c>
      <c r="R32" s="771"/>
      <c r="S32" s="771"/>
      <c r="T32" s="771"/>
      <c r="U32" s="771"/>
      <c r="V32" s="771">
        <v>9</v>
      </c>
      <c r="W32" s="771"/>
      <c r="X32" s="771"/>
      <c r="Y32" s="771"/>
      <c r="Z32" s="771"/>
      <c r="AA32" s="771">
        <v>13</v>
      </c>
      <c r="AB32" s="771"/>
      <c r="AC32" s="771"/>
      <c r="AD32" s="771"/>
      <c r="AE32" s="772"/>
      <c r="AF32" s="773">
        <v>13</v>
      </c>
      <c r="AG32" s="774"/>
      <c r="AH32" s="774"/>
      <c r="AI32" s="774"/>
      <c r="AJ32" s="775"/>
      <c r="AK32" s="821" t="s">
        <v>551</v>
      </c>
      <c r="AL32" s="817"/>
      <c r="AM32" s="817"/>
      <c r="AN32" s="817"/>
      <c r="AO32" s="817"/>
      <c r="AP32" s="817" t="s">
        <v>551</v>
      </c>
      <c r="AQ32" s="817"/>
      <c r="AR32" s="817"/>
      <c r="AS32" s="817"/>
      <c r="AT32" s="817"/>
      <c r="AU32" s="817" t="s">
        <v>551</v>
      </c>
      <c r="AV32" s="817"/>
      <c r="AW32" s="817"/>
      <c r="AX32" s="817"/>
      <c r="AY32" s="817"/>
      <c r="AZ32" s="818" t="s">
        <v>551</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393</v>
      </c>
      <c r="C33" s="768"/>
      <c r="D33" s="768"/>
      <c r="E33" s="768"/>
      <c r="F33" s="768"/>
      <c r="G33" s="768"/>
      <c r="H33" s="768"/>
      <c r="I33" s="768"/>
      <c r="J33" s="768"/>
      <c r="K33" s="768"/>
      <c r="L33" s="768"/>
      <c r="M33" s="768"/>
      <c r="N33" s="768"/>
      <c r="O33" s="768"/>
      <c r="P33" s="769"/>
      <c r="Q33" s="770">
        <v>1034</v>
      </c>
      <c r="R33" s="771"/>
      <c r="S33" s="771"/>
      <c r="T33" s="771"/>
      <c r="U33" s="771"/>
      <c r="V33" s="771">
        <v>945</v>
      </c>
      <c r="W33" s="771"/>
      <c r="X33" s="771"/>
      <c r="Y33" s="771"/>
      <c r="Z33" s="771"/>
      <c r="AA33" s="771">
        <v>89</v>
      </c>
      <c r="AB33" s="771"/>
      <c r="AC33" s="771"/>
      <c r="AD33" s="771"/>
      <c r="AE33" s="772"/>
      <c r="AF33" s="773">
        <v>686</v>
      </c>
      <c r="AG33" s="774"/>
      <c r="AH33" s="774"/>
      <c r="AI33" s="774"/>
      <c r="AJ33" s="775"/>
      <c r="AK33" s="821">
        <v>287</v>
      </c>
      <c r="AL33" s="817"/>
      <c r="AM33" s="817"/>
      <c r="AN33" s="817"/>
      <c r="AO33" s="817"/>
      <c r="AP33" s="817">
        <v>3613</v>
      </c>
      <c r="AQ33" s="817"/>
      <c r="AR33" s="817"/>
      <c r="AS33" s="817"/>
      <c r="AT33" s="817"/>
      <c r="AU33" s="817">
        <v>1861</v>
      </c>
      <c r="AV33" s="817"/>
      <c r="AW33" s="817"/>
      <c r="AX33" s="817"/>
      <c r="AY33" s="817"/>
      <c r="AZ33" s="818" t="s">
        <v>551</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395</v>
      </c>
      <c r="C34" s="768"/>
      <c r="D34" s="768"/>
      <c r="E34" s="768"/>
      <c r="F34" s="768"/>
      <c r="G34" s="768"/>
      <c r="H34" s="768"/>
      <c r="I34" s="768"/>
      <c r="J34" s="768"/>
      <c r="K34" s="768"/>
      <c r="L34" s="768"/>
      <c r="M34" s="768"/>
      <c r="N34" s="768"/>
      <c r="O34" s="768"/>
      <c r="P34" s="769"/>
      <c r="Q34" s="770">
        <v>745</v>
      </c>
      <c r="R34" s="771"/>
      <c r="S34" s="771"/>
      <c r="T34" s="771"/>
      <c r="U34" s="771"/>
      <c r="V34" s="771">
        <v>737</v>
      </c>
      <c r="W34" s="771"/>
      <c r="X34" s="771"/>
      <c r="Y34" s="771"/>
      <c r="Z34" s="771"/>
      <c r="AA34" s="771">
        <v>8</v>
      </c>
      <c r="AB34" s="771"/>
      <c r="AC34" s="771"/>
      <c r="AD34" s="771"/>
      <c r="AE34" s="772"/>
      <c r="AF34" s="773">
        <v>203</v>
      </c>
      <c r="AG34" s="774"/>
      <c r="AH34" s="774"/>
      <c r="AI34" s="774"/>
      <c r="AJ34" s="775"/>
      <c r="AK34" s="821">
        <v>7</v>
      </c>
      <c r="AL34" s="817"/>
      <c r="AM34" s="817"/>
      <c r="AN34" s="817"/>
      <c r="AO34" s="817"/>
      <c r="AP34" s="817" t="s">
        <v>551</v>
      </c>
      <c r="AQ34" s="817"/>
      <c r="AR34" s="817"/>
      <c r="AS34" s="817"/>
      <c r="AT34" s="817"/>
      <c r="AU34" s="817" t="s">
        <v>551</v>
      </c>
      <c r="AV34" s="817"/>
      <c r="AW34" s="817"/>
      <c r="AX34" s="817"/>
      <c r="AY34" s="817"/>
      <c r="AZ34" s="818" t="s">
        <v>551</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396</v>
      </c>
      <c r="C35" s="768"/>
      <c r="D35" s="768"/>
      <c r="E35" s="768"/>
      <c r="F35" s="768"/>
      <c r="G35" s="768"/>
      <c r="H35" s="768"/>
      <c r="I35" s="768"/>
      <c r="J35" s="768"/>
      <c r="K35" s="768"/>
      <c r="L35" s="768"/>
      <c r="M35" s="768"/>
      <c r="N35" s="768"/>
      <c r="O35" s="768"/>
      <c r="P35" s="769"/>
      <c r="Q35" s="770">
        <v>21</v>
      </c>
      <c r="R35" s="771"/>
      <c r="S35" s="771"/>
      <c r="T35" s="771"/>
      <c r="U35" s="771"/>
      <c r="V35" s="771">
        <v>21</v>
      </c>
      <c r="W35" s="771"/>
      <c r="X35" s="771"/>
      <c r="Y35" s="771"/>
      <c r="Z35" s="771"/>
      <c r="AA35" s="771">
        <v>0</v>
      </c>
      <c r="AB35" s="771"/>
      <c r="AC35" s="771"/>
      <c r="AD35" s="771"/>
      <c r="AE35" s="772"/>
      <c r="AF35" s="773">
        <v>68</v>
      </c>
      <c r="AG35" s="774"/>
      <c r="AH35" s="774"/>
      <c r="AI35" s="774"/>
      <c r="AJ35" s="775"/>
      <c r="AK35" s="821">
        <v>19</v>
      </c>
      <c r="AL35" s="817"/>
      <c r="AM35" s="817"/>
      <c r="AN35" s="817"/>
      <c r="AO35" s="817"/>
      <c r="AP35" s="817">
        <v>34</v>
      </c>
      <c r="AQ35" s="817"/>
      <c r="AR35" s="817"/>
      <c r="AS35" s="817"/>
      <c r="AT35" s="817"/>
      <c r="AU35" s="817">
        <v>34</v>
      </c>
      <c r="AV35" s="817"/>
      <c r="AW35" s="817"/>
      <c r="AX35" s="817"/>
      <c r="AY35" s="817"/>
      <c r="AZ35" s="818" t="s">
        <v>551</v>
      </c>
      <c r="BA35" s="818"/>
      <c r="BB35" s="818"/>
      <c r="BC35" s="818"/>
      <c r="BD35" s="818"/>
      <c r="BE35" s="819" t="s">
        <v>394</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397</v>
      </c>
      <c r="C36" s="768"/>
      <c r="D36" s="768"/>
      <c r="E36" s="768"/>
      <c r="F36" s="768"/>
      <c r="G36" s="768"/>
      <c r="H36" s="768"/>
      <c r="I36" s="768"/>
      <c r="J36" s="768"/>
      <c r="K36" s="768"/>
      <c r="L36" s="768"/>
      <c r="M36" s="768"/>
      <c r="N36" s="768"/>
      <c r="O36" s="768"/>
      <c r="P36" s="769"/>
      <c r="Q36" s="770">
        <v>960</v>
      </c>
      <c r="R36" s="771"/>
      <c r="S36" s="771"/>
      <c r="T36" s="771"/>
      <c r="U36" s="771"/>
      <c r="V36" s="771">
        <v>895</v>
      </c>
      <c r="W36" s="771"/>
      <c r="X36" s="771"/>
      <c r="Y36" s="771"/>
      <c r="Z36" s="771"/>
      <c r="AA36" s="771">
        <v>65</v>
      </c>
      <c r="AB36" s="771"/>
      <c r="AC36" s="771"/>
      <c r="AD36" s="771"/>
      <c r="AE36" s="772"/>
      <c r="AF36" s="773">
        <v>147</v>
      </c>
      <c r="AG36" s="774"/>
      <c r="AH36" s="774"/>
      <c r="AI36" s="774"/>
      <c r="AJ36" s="775"/>
      <c r="AK36" s="821">
        <v>770</v>
      </c>
      <c r="AL36" s="817"/>
      <c r="AM36" s="817"/>
      <c r="AN36" s="817"/>
      <c r="AO36" s="817"/>
      <c r="AP36" s="817">
        <v>5357</v>
      </c>
      <c r="AQ36" s="817"/>
      <c r="AR36" s="817"/>
      <c r="AS36" s="817"/>
      <c r="AT36" s="817"/>
      <c r="AU36" s="817">
        <v>4382</v>
      </c>
      <c r="AV36" s="817"/>
      <c r="AW36" s="817"/>
      <c r="AX36" s="817"/>
      <c r="AY36" s="817"/>
      <c r="AZ36" s="818" t="s">
        <v>551</v>
      </c>
      <c r="BA36" s="818"/>
      <c r="BB36" s="818"/>
      <c r="BC36" s="818"/>
      <c r="BD36" s="818"/>
      <c r="BE36" s="819" t="s">
        <v>394</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1174</v>
      </c>
      <c r="AG63" s="831"/>
      <c r="AH63" s="831"/>
      <c r="AI63" s="831"/>
      <c r="AJ63" s="832"/>
      <c r="AK63" s="833"/>
      <c r="AL63" s="828"/>
      <c r="AM63" s="828"/>
      <c r="AN63" s="828"/>
      <c r="AO63" s="828"/>
      <c r="AP63" s="831">
        <v>9004</v>
      </c>
      <c r="AQ63" s="831"/>
      <c r="AR63" s="831"/>
      <c r="AS63" s="831"/>
      <c r="AT63" s="831"/>
      <c r="AU63" s="831">
        <v>6277</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402</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552</v>
      </c>
      <c r="C68" s="857"/>
      <c r="D68" s="857"/>
      <c r="E68" s="857"/>
      <c r="F68" s="857"/>
      <c r="G68" s="857"/>
      <c r="H68" s="857"/>
      <c r="I68" s="857"/>
      <c r="J68" s="857"/>
      <c r="K68" s="857"/>
      <c r="L68" s="857"/>
      <c r="M68" s="857"/>
      <c r="N68" s="857"/>
      <c r="O68" s="857"/>
      <c r="P68" s="858"/>
      <c r="Q68" s="859">
        <v>1465</v>
      </c>
      <c r="R68" s="853"/>
      <c r="S68" s="853"/>
      <c r="T68" s="853"/>
      <c r="U68" s="853"/>
      <c r="V68" s="853">
        <v>1417</v>
      </c>
      <c r="W68" s="853"/>
      <c r="X68" s="853"/>
      <c r="Y68" s="853"/>
      <c r="Z68" s="853"/>
      <c r="AA68" s="853">
        <v>48</v>
      </c>
      <c r="AB68" s="853"/>
      <c r="AC68" s="853"/>
      <c r="AD68" s="853"/>
      <c r="AE68" s="853"/>
      <c r="AF68" s="853">
        <v>48</v>
      </c>
      <c r="AG68" s="853"/>
      <c r="AH68" s="853"/>
      <c r="AI68" s="853"/>
      <c r="AJ68" s="853"/>
      <c r="AK68" s="853">
        <v>13</v>
      </c>
      <c r="AL68" s="853"/>
      <c r="AM68" s="853"/>
      <c r="AN68" s="853"/>
      <c r="AO68" s="853"/>
      <c r="AP68" s="853">
        <v>623</v>
      </c>
      <c r="AQ68" s="853"/>
      <c r="AR68" s="853"/>
      <c r="AS68" s="853"/>
      <c r="AT68" s="853"/>
      <c r="AU68" s="853">
        <v>304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553</v>
      </c>
      <c r="C69" s="861"/>
      <c r="D69" s="861"/>
      <c r="E69" s="861"/>
      <c r="F69" s="861"/>
      <c r="G69" s="861"/>
      <c r="H69" s="861"/>
      <c r="I69" s="861"/>
      <c r="J69" s="861"/>
      <c r="K69" s="861"/>
      <c r="L69" s="861"/>
      <c r="M69" s="861"/>
      <c r="N69" s="861"/>
      <c r="O69" s="861"/>
      <c r="P69" s="862"/>
      <c r="Q69" s="863">
        <v>4382</v>
      </c>
      <c r="R69" s="817"/>
      <c r="S69" s="817"/>
      <c r="T69" s="817"/>
      <c r="U69" s="817"/>
      <c r="V69" s="817">
        <v>4137</v>
      </c>
      <c r="W69" s="817"/>
      <c r="X69" s="817"/>
      <c r="Y69" s="817"/>
      <c r="Z69" s="817"/>
      <c r="AA69" s="817">
        <v>245</v>
      </c>
      <c r="AB69" s="817"/>
      <c r="AC69" s="817"/>
      <c r="AD69" s="817"/>
      <c r="AE69" s="817"/>
      <c r="AF69" s="817">
        <v>245</v>
      </c>
      <c r="AG69" s="817"/>
      <c r="AH69" s="817"/>
      <c r="AI69" s="817"/>
      <c r="AJ69" s="817"/>
      <c r="AK69" s="817">
        <v>76</v>
      </c>
      <c r="AL69" s="817"/>
      <c r="AM69" s="817"/>
      <c r="AN69" s="817"/>
      <c r="AO69" s="817"/>
      <c r="AP69" s="817" t="s">
        <v>551</v>
      </c>
      <c r="AQ69" s="817"/>
      <c r="AR69" s="817"/>
      <c r="AS69" s="817"/>
      <c r="AT69" s="817"/>
      <c r="AU69" s="817" t="s">
        <v>551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554</v>
      </c>
      <c r="C70" s="861"/>
      <c r="D70" s="861"/>
      <c r="E70" s="861"/>
      <c r="F70" s="861"/>
      <c r="G70" s="861"/>
      <c r="H70" s="861"/>
      <c r="I70" s="861"/>
      <c r="J70" s="861"/>
      <c r="K70" s="861"/>
      <c r="L70" s="861"/>
      <c r="M70" s="861"/>
      <c r="N70" s="861"/>
      <c r="O70" s="861"/>
      <c r="P70" s="862"/>
      <c r="Q70" s="863">
        <v>789</v>
      </c>
      <c r="R70" s="817"/>
      <c r="S70" s="817"/>
      <c r="T70" s="817"/>
      <c r="U70" s="817"/>
      <c r="V70" s="817">
        <v>784</v>
      </c>
      <c r="W70" s="817"/>
      <c r="X70" s="817"/>
      <c r="Y70" s="817"/>
      <c r="Z70" s="817"/>
      <c r="AA70" s="817">
        <v>5</v>
      </c>
      <c r="AB70" s="817"/>
      <c r="AC70" s="817"/>
      <c r="AD70" s="817"/>
      <c r="AE70" s="817"/>
      <c r="AF70" s="817">
        <v>5</v>
      </c>
      <c r="AG70" s="817"/>
      <c r="AH70" s="817"/>
      <c r="AI70" s="817"/>
      <c r="AJ70" s="817"/>
      <c r="AK70" s="817">
        <v>23</v>
      </c>
      <c r="AL70" s="817"/>
      <c r="AM70" s="817"/>
      <c r="AN70" s="817"/>
      <c r="AO70" s="817"/>
      <c r="AP70" s="817" t="s">
        <v>551</v>
      </c>
      <c r="AQ70" s="817"/>
      <c r="AR70" s="817"/>
      <c r="AS70" s="817"/>
      <c r="AT70" s="817"/>
      <c r="AU70" s="817" t="s">
        <v>551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555</v>
      </c>
      <c r="C71" s="861"/>
      <c r="D71" s="861"/>
      <c r="E71" s="861"/>
      <c r="F71" s="861"/>
      <c r="G71" s="861"/>
      <c r="H71" s="861"/>
      <c r="I71" s="861"/>
      <c r="J71" s="861"/>
      <c r="K71" s="861"/>
      <c r="L71" s="861"/>
      <c r="M71" s="861"/>
      <c r="N71" s="861"/>
      <c r="O71" s="861"/>
      <c r="P71" s="862"/>
      <c r="Q71" s="863">
        <v>465</v>
      </c>
      <c r="R71" s="817"/>
      <c r="S71" s="817"/>
      <c r="T71" s="817"/>
      <c r="U71" s="817"/>
      <c r="V71" s="817">
        <v>431</v>
      </c>
      <c r="W71" s="817"/>
      <c r="X71" s="817"/>
      <c r="Y71" s="817"/>
      <c r="Z71" s="817"/>
      <c r="AA71" s="817">
        <v>34</v>
      </c>
      <c r="AB71" s="817"/>
      <c r="AC71" s="817"/>
      <c r="AD71" s="817"/>
      <c r="AE71" s="817"/>
      <c r="AF71" s="817">
        <v>34</v>
      </c>
      <c r="AG71" s="817"/>
      <c r="AH71" s="817"/>
      <c r="AI71" s="817"/>
      <c r="AJ71" s="817"/>
      <c r="AK71" s="817" t="s">
        <v>551</v>
      </c>
      <c r="AL71" s="817"/>
      <c r="AM71" s="817"/>
      <c r="AN71" s="817"/>
      <c r="AO71" s="817"/>
      <c r="AP71" s="817">
        <v>3111</v>
      </c>
      <c r="AQ71" s="817"/>
      <c r="AR71" s="817"/>
      <c r="AS71" s="817"/>
      <c r="AT71" s="817"/>
      <c r="AU71" s="817">
        <v>78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556</v>
      </c>
      <c r="C72" s="861"/>
      <c r="D72" s="861"/>
      <c r="E72" s="861"/>
      <c r="F72" s="861"/>
      <c r="G72" s="861"/>
      <c r="H72" s="861"/>
      <c r="I72" s="861"/>
      <c r="J72" s="861"/>
      <c r="K72" s="861"/>
      <c r="L72" s="861"/>
      <c r="M72" s="861"/>
      <c r="N72" s="861"/>
      <c r="O72" s="861"/>
      <c r="P72" s="862"/>
      <c r="Q72" s="863">
        <v>7</v>
      </c>
      <c r="R72" s="817"/>
      <c r="S72" s="817"/>
      <c r="T72" s="817"/>
      <c r="U72" s="817"/>
      <c r="V72" s="817">
        <v>5</v>
      </c>
      <c r="W72" s="817"/>
      <c r="X72" s="817"/>
      <c r="Y72" s="817"/>
      <c r="Z72" s="817"/>
      <c r="AA72" s="817">
        <v>2</v>
      </c>
      <c r="AB72" s="817"/>
      <c r="AC72" s="817"/>
      <c r="AD72" s="817"/>
      <c r="AE72" s="817"/>
      <c r="AF72" s="817">
        <v>2</v>
      </c>
      <c r="AG72" s="817"/>
      <c r="AH72" s="817"/>
      <c r="AI72" s="817"/>
      <c r="AJ72" s="817"/>
      <c r="AK72" s="817">
        <v>0</v>
      </c>
      <c r="AL72" s="817"/>
      <c r="AM72" s="817"/>
      <c r="AN72" s="817"/>
      <c r="AO72" s="817"/>
      <c r="AP72" s="817" t="s">
        <v>551</v>
      </c>
      <c r="AQ72" s="817"/>
      <c r="AR72" s="817"/>
      <c r="AS72" s="817"/>
      <c r="AT72" s="817"/>
      <c r="AU72" s="817" t="s">
        <v>551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557</v>
      </c>
      <c r="C73" s="861"/>
      <c r="D73" s="861"/>
      <c r="E73" s="861"/>
      <c r="F73" s="861"/>
      <c r="G73" s="861"/>
      <c r="H73" s="861"/>
      <c r="I73" s="861"/>
      <c r="J73" s="861"/>
      <c r="K73" s="861"/>
      <c r="L73" s="861"/>
      <c r="M73" s="861"/>
      <c r="N73" s="861"/>
      <c r="O73" s="861"/>
      <c r="P73" s="862"/>
      <c r="Q73" s="863">
        <v>52</v>
      </c>
      <c r="R73" s="817"/>
      <c r="S73" s="817"/>
      <c r="T73" s="817"/>
      <c r="U73" s="817"/>
      <c r="V73" s="817">
        <v>51</v>
      </c>
      <c r="W73" s="817"/>
      <c r="X73" s="817"/>
      <c r="Y73" s="817"/>
      <c r="Z73" s="817"/>
      <c r="AA73" s="817">
        <v>1</v>
      </c>
      <c r="AB73" s="817"/>
      <c r="AC73" s="817"/>
      <c r="AD73" s="817"/>
      <c r="AE73" s="817"/>
      <c r="AF73" s="817">
        <v>1</v>
      </c>
      <c r="AG73" s="817"/>
      <c r="AH73" s="817"/>
      <c r="AI73" s="817"/>
      <c r="AJ73" s="817"/>
      <c r="AK73" s="817">
        <v>8</v>
      </c>
      <c r="AL73" s="817"/>
      <c r="AM73" s="817"/>
      <c r="AN73" s="817"/>
      <c r="AO73" s="817"/>
      <c r="AP73" s="817" t="s">
        <v>551</v>
      </c>
      <c r="AQ73" s="817"/>
      <c r="AR73" s="817"/>
      <c r="AS73" s="817"/>
      <c r="AT73" s="817"/>
      <c r="AU73" s="817" t="s">
        <v>551</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558</v>
      </c>
      <c r="C74" s="861"/>
      <c r="D74" s="861"/>
      <c r="E74" s="861"/>
      <c r="F74" s="861"/>
      <c r="G74" s="861"/>
      <c r="H74" s="861"/>
      <c r="I74" s="861"/>
      <c r="J74" s="861"/>
      <c r="K74" s="861"/>
      <c r="L74" s="861"/>
      <c r="M74" s="861"/>
      <c r="N74" s="861"/>
      <c r="O74" s="861"/>
      <c r="P74" s="862"/>
      <c r="Q74" s="863">
        <v>1046</v>
      </c>
      <c r="R74" s="817"/>
      <c r="S74" s="817"/>
      <c r="T74" s="817"/>
      <c r="U74" s="817"/>
      <c r="V74" s="817">
        <v>926</v>
      </c>
      <c r="W74" s="817"/>
      <c r="X74" s="817"/>
      <c r="Y74" s="817"/>
      <c r="Z74" s="817"/>
      <c r="AA74" s="817">
        <v>120</v>
      </c>
      <c r="AB74" s="817"/>
      <c r="AC74" s="817"/>
      <c r="AD74" s="817"/>
      <c r="AE74" s="817"/>
      <c r="AF74" s="817">
        <v>3473</v>
      </c>
      <c r="AG74" s="817"/>
      <c r="AH74" s="817"/>
      <c r="AI74" s="817"/>
      <c r="AJ74" s="817"/>
      <c r="AK74" s="817" t="s">
        <v>551</v>
      </c>
      <c r="AL74" s="817"/>
      <c r="AM74" s="817"/>
      <c r="AN74" s="817"/>
      <c r="AO74" s="817"/>
      <c r="AP74" s="817">
        <v>1192</v>
      </c>
      <c r="AQ74" s="817"/>
      <c r="AR74" s="817"/>
      <c r="AS74" s="817"/>
      <c r="AT74" s="817"/>
      <c r="AU74" s="817" t="s">
        <v>551</v>
      </c>
      <c r="AV74" s="817"/>
      <c r="AW74" s="817"/>
      <c r="AX74" s="817"/>
      <c r="AY74" s="817"/>
      <c r="AZ74" s="819" t="s">
        <v>563</v>
      </c>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559</v>
      </c>
      <c r="C75" s="861"/>
      <c r="D75" s="861"/>
      <c r="E75" s="861"/>
      <c r="F75" s="861"/>
      <c r="G75" s="861"/>
      <c r="H75" s="861"/>
      <c r="I75" s="861"/>
      <c r="J75" s="861"/>
      <c r="K75" s="861"/>
      <c r="L75" s="861"/>
      <c r="M75" s="861"/>
      <c r="N75" s="861"/>
      <c r="O75" s="861"/>
      <c r="P75" s="862"/>
      <c r="Q75" s="864">
        <v>2066</v>
      </c>
      <c r="R75" s="865"/>
      <c r="S75" s="865"/>
      <c r="T75" s="865"/>
      <c r="U75" s="821"/>
      <c r="V75" s="866">
        <v>2032</v>
      </c>
      <c r="W75" s="865"/>
      <c r="X75" s="865"/>
      <c r="Y75" s="865"/>
      <c r="Z75" s="821"/>
      <c r="AA75" s="866">
        <v>34</v>
      </c>
      <c r="AB75" s="865"/>
      <c r="AC75" s="865"/>
      <c r="AD75" s="865"/>
      <c r="AE75" s="821"/>
      <c r="AF75" s="866">
        <v>34</v>
      </c>
      <c r="AG75" s="865"/>
      <c r="AH75" s="865"/>
      <c r="AI75" s="865"/>
      <c r="AJ75" s="821"/>
      <c r="AK75" s="866" t="s">
        <v>551</v>
      </c>
      <c r="AL75" s="865"/>
      <c r="AM75" s="865"/>
      <c r="AN75" s="865"/>
      <c r="AO75" s="821"/>
      <c r="AP75" s="866">
        <v>5620</v>
      </c>
      <c r="AQ75" s="865"/>
      <c r="AR75" s="865"/>
      <c r="AS75" s="865"/>
      <c r="AT75" s="821"/>
      <c r="AU75" s="866">
        <v>810</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560</v>
      </c>
      <c r="C76" s="861"/>
      <c r="D76" s="861"/>
      <c r="E76" s="861"/>
      <c r="F76" s="861"/>
      <c r="G76" s="861"/>
      <c r="H76" s="861"/>
      <c r="I76" s="861"/>
      <c r="J76" s="861"/>
      <c r="K76" s="861"/>
      <c r="L76" s="861"/>
      <c r="M76" s="861"/>
      <c r="N76" s="861"/>
      <c r="O76" s="861"/>
      <c r="P76" s="862"/>
      <c r="Q76" s="864">
        <v>609</v>
      </c>
      <c r="R76" s="865"/>
      <c r="S76" s="865"/>
      <c r="T76" s="865"/>
      <c r="U76" s="821"/>
      <c r="V76" s="866">
        <v>544</v>
      </c>
      <c r="W76" s="865"/>
      <c r="X76" s="865"/>
      <c r="Y76" s="865"/>
      <c r="Z76" s="821"/>
      <c r="AA76" s="866">
        <v>65</v>
      </c>
      <c r="AB76" s="865"/>
      <c r="AC76" s="865"/>
      <c r="AD76" s="865"/>
      <c r="AE76" s="821"/>
      <c r="AF76" s="866">
        <v>65</v>
      </c>
      <c r="AG76" s="865"/>
      <c r="AH76" s="865"/>
      <c r="AI76" s="865"/>
      <c r="AJ76" s="821"/>
      <c r="AK76" s="866">
        <v>60</v>
      </c>
      <c r="AL76" s="865"/>
      <c r="AM76" s="865"/>
      <c r="AN76" s="865"/>
      <c r="AO76" s="821"/>
      <c r="AP76" s="866" t="s">
        <v>551</v>
      </c>
      <c r="AQ76" s="865"/>
      <c r="AR76" s="865"/>
      <c r="AS76" s="865"/>
      <c r="AT76" s="821"/>
      <c r="AU76" s="866" t="s">
        <v>551</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561</v>
      </c>
      <c r="C77" s="861"/>
      <c r="D77" s="861"/>
      <c r="E77" s="861"/>
      <c r="F77" s="861"/>
      <c r="G77" s="861"/>
      <c r="H77" s="861"/>
      <c r="I77" s="861"/>
      <c r="J77" s="861"/>
      <c r="K77" s="861"/>
      <c r="L77" s="861"/>
      <c r="M77" s="861"/>
      <c r="N77" s="861"/>
      <c r="O77" s="861"/>
      <c r="P77" s="862"/>
      <c r="Q77" s="864">
        <v>114090</v>
      </c>
      <c r="R77" s="865"/>
      <c r="S77" s="865"/>
      <c r="T77" s="865"/>
      <c r="U77" s="821"/>
      <c r="V77" s="866">
        <v>112795</v>
      </c>
      <c r="W77" s="865"/>
      <c r="X77" s="865"/>
      <c r="Y77" s="865"/>
      <c r="Z77" s="821"/>
      <c r="AA77" s="866">
        <v>1295</v>
      </c>
      <c r="AB77" s="865"/>
      <c r="AC77" s="865"/>
      <c r="AD77" s="865"/>
      <c r="AE77" s="821"/>
      <c r="AF77" s="866">
        <v>1295</v>
      </c>
      <c r="AG77" s="865"/>
      <c r="AH77" s="865"/>
      <c r="AI77" s="865"/>
      <c r="AJ77" s="821"/>
      <c r="AK77" s="866">
        <v>350</v>
      </c>
      <c r="AL77" s="865"/>
      <c r="AM77" s="865"/>
      <c r="AN77" s="865"/>
      <c r="AO77" s="821"/>
      <c r="AP77" s="866" t="s">
        <v>551</v>
      </c>
      <c r="AQ77" s="865"/>
      <c r="AR77" s="865"/>
      <c r="AS77" s="865"/>
      <c r="AT77" s="821"/>
      <c r="AU77" s="866" t="s">
        <v>551</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562</v>
      </c>
      <c r="C78" s="861"/>
      <c r="D78" s="861"/>
      <c r="E78" s="861"/>
      <c r="F78" s="861"/>
      <c r="G78" s="861"/>
      <c r="H78" s="861"/>
      <c r="I78" s="861"/>
      <c r="J78" s="861"/>
      <c r="K78" s="861"/>
      <c r="L78" s="861"/>
      <c r="M78" s="861"/>
      <c r="N78" s="861"/>
      <c r="O78" s="861"/>
      <c r="P78" s="862"/>
      <c r="Q78" s="863">
        <v>61</v>
      </c>
      <c r="R78" s="817"/>
      <c r="S78" s="817"/>
      <c r="T78" s="817"/>
      <c r="U78" s="817"/>
      <c r="V78" s="817">
        <v>54</v>
      </c>
      <c r="W78" s="817"/>
      <c r="X78" s="817"/>
      <c r="Y78" s="817"/>
      <c r="Z78" s="817"/>
      <c r="AA78" s="817">
        <v>7</v>
      </c>
      <c r="AB78" s="817"/>
      <c r="AC78" s="817"/>
      <c r="AD78" s="817"/>
      <c r="AE78" s="817"/>
      <c r="AF78" s="817">
        <v>7</v>
      </c>
      <c r="AG78" s="817"/>
      <c r="AH78" s="817"/>
      <c r="AI78" s="817"/>
      <c r="AJ78" s="817"/>
      <c r="AK78" s="817" t="s">
        <v>551</v>
      </c>
      <c r="AL78" s="817"/>
      <c r="AM78" s="817"/>
      <c r="AN78" s="817"/>
      <c r="AO78" s="817"/>
      <c r="AP78" s="817">
        <v>132</v>
      </c>
      <c r="AQ78" s="817"/>
      <c r="AR78" s="817"/>
      <c r="AS78" s="817"/>
      <c r="AT78" s="817"/>
      <c r="AU78" s="817">
        <v>132</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5209</v>
      </c>
      <c r="AG88" s="831"/>
      <c r="AH88" s="831"/>
      <c r="AI88" s="831"/>
      <c r="AJ88" s="831"/>
      <c r="AK88" s="828"/>
      <c r="AL88" s="828"/>
      <c r="AM88" s="828"/>
      <c r="AN88" s="828"/>
      <c r="AO88" s="828"/>
      <c r="AP88" s="831">
        <v>10678</v>
      </c>
      <c r="AQ88" s="831"/>
      <c r="AR88" s="831"/>
      <c r="AS88" s="831"/>
      <c r="AT88" s="831"/>
      <c r="AU88" s="831">
        <v>1324</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2493120</v>
      </c>
      <c r="AB110" s="887"/>
      <c r="AC110" s="887"/>
      <c r="AD110" s="887"/>
      <c r="AE110" s="888"/>
      <c r="AF110" s="889">
        <v>2473522</v>
      </c>
      <c r="AG110" s="887"/>
      <c r="AH110" s="887"/>
      <c r="AI110" s="887"/>
      <c r="AJ110" s="888"/>
      <c r="AK110" s="889">
        <v>2306366</v>
      </c>
      <c r="AL110" s="887"/>
      <c r="AM110" s="887"/>
      <c r="AN110" s="887"/>
      <c r="AO110" s="888"/>
      <c r="AP110" s="890">
        <v>27.8</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20283649</v>
      </c>
      <c r="BR110" s="918"/>
      <c r="BS110" s="918"/>
      <c r="BT110" s="918"/>
      <c r="BU110" s="918"/>
      <c r="BV110" s="918">
        <v>18683458</v>
      </c>
      <c r="BW110" s="918"/>
      <c r="BX110" s="918"/>
      <c r="BY110" s="918"/>
      <c r="BZ110" s="918"/>
      <c r="CA110" s="918">
        <v>17520541</v>
      </c>
      <c r="CB110" s="918"/>
      <c r="CC110" s="918"/>
      <c r="CD110" s="918"/>
      <c r="CE110" s="918"/>
      <c r="CF110" s="931">
        <v>211.5</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v>47681</v>
      </c>
      <c r="BR111" s="913"/>
      <c r="BS111" s="913"/>
      <c r="BT111" s="913"/>
      <c r="BU111" s="913"/>
      <c r="BV111" s="913">
        <v>197900</v>
      </c>
      <c r="BW111" s="913"/>
      <c r="BX111" s="913"/>
      <c r="BY111" s="913"/>
      <c r="BZ111" s="913"/>
      <c r="CA111" s="913">
        <v>193302</v>
      </c>
      <c r="CB111" s="913"/>
      <c r="CC111" s="913"/>
      <c r="CD111" s="913"/>
      <c r="CE111" s="913"/>
      <c r="CF111" s="907">
        <v>2.2999999999999998</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7074945</v>
      </c>
      <c r="BR112" s="913"/>
      <c r="BS112" s="913"/>
      <c r="BT112" s="913"/>
      <c r="BU112" s="913"/>
      <c r="BV112" s="913">
        <v>6605065</v>
      </c>
      <c r="BW112" s="913"/>
      <c r="BX112" s="913"/>
      <c r="BY112" s="913"/>
      <c r="BZ112" s="913"/>
      <c r="CA112" s="913">
        <v>6277272</v>
      </c>
      <c r="CB112" s="913"/>
      <c r="CC112" s="913"/>
      <c r="CD112" s="913"/>
      <c r="CE112" s="913"/>
      <c r="CF112" s="907">
        <v>75.8</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v>155783</v>
      </c>
      <c r="DM112" s="913"/>
      <c r="DN112" s="913"/>
      <c r="DO112" s="913"/>
      <c r="DP112" s="913"/>
      <c r="DQ112" s="913">
        <v>155477</v>
      </c>
      <c r="DR112" s="913"/>
      <c r="DS112" s="913"/>
      <c r="DT112" s="913"/>
      <c r="DU112" s="913"/>
      <c r="DV112" s="914">
        <v>1.9</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768186</v>
      </c>
      <c r="AB113" s="925"/>
      <c r="AC113" s="925"/>
      <c r="AD113" s="925"/>
      <c r="AE113" s="926"/>
      <c r="AF113" s="927">
        <v>744461</v>
      </c>
      <c r="AG113" s="925"/>
      <c r="AH113" s="925"/>
      <c r="AI113" s="925"/>
      <c r="AJ113" s="926"/>
      <c r="AK113" s="927">
        <v>677104</v>
      </c>
      <c r="AL113" s="925"/>
      <c r="AM113" s="925"/>
      <c r="AN113" s="925"/>
      <c r="AO113" s="926"/>
      <c r="AP113" s="928">
        <v>8.1999999999999993</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1692262</v>
      </c>
      <c r="BR113" s="913"/>
      <c r="BS113" s="913"/>
      <c r="BT113" s="913"/>
      <c r="BU113" s="913"/>
      <c r="BV113" s="913">
        <v>1508433</v>
      </c>
      <c r="BW113" s="913"/>
      <c r="BX113" s="913"/>
      <c r="BY113" s="913"/>
      <c r="BZ113" s="913"/>
      <c r="CA113" s="913">
        <v>1324364</v>
      </c>
      <c r="CB113" s="913"/>
      <c r="CC113" s="913"/>
      <c r="CD113" s="913"/>
      <c r="CE113" s="913"/>
      <c r="CF113" s="907">
        <v>16</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246284</v>
      </c>
      <c r="AB114" s="946"/>
      <c r="AC114" s="946"/>
      <c r="AD114" s="946"/>
      <c r="AE114" s="947"/>
      <c r="AF114" s="948">
        <v>205879</v>
      </c>
      <c r="AG114" s="946"/>
      <c r="AH114" s="946"/>
      <c r="AI114" s="946"/>
      <c r="AJ114" s="947"/>
      <c r="AK114" s="948">
        <v>201279</v>
      </c>
      <c r="AL114" s="946"/>
      <c r="AM114" s="946"/>
      <c r="AN114" s="946"/>
      <c r="AO114" s="947"/>
      <c r="AP114" s="949">
        <v>2.4</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2592089</v>
      </c>
      <c r="BR114" s="913"/>
      <c r="BS114" s="913"/>
      <c r="BT114" s="913"/>
      <c r="BU114" s="913"/>
      <c r="BV114" s="913">
        <v>2433351</v>
      </c>
      <c r="BW114" s="913"/>
      <c r="BX114" s="913"/>
      <c r="BY114" s="913"/>
      <c r="BZ114" s="913"/>
      <c r="CA114" s="913">
        <v>2441410</v>
      </c>
      <c r="CB114" s="913"/>
      <c r="CC114" s="913"/>
      <c r="CD114" s="913"/>
      <c r="CE114" s="913"/>
      <c r="CF114" s="907">
        <v>29.5</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v>159</v>
      </c>
      <c r="BR115" s="913"/>
      <c r="BS115" s="913"/>
      <c r="BT115" s="913"/>
      <c r="BU115" s="913"/>
      <c r="BV115" s="913">
        <v>101</v>
      </c>
      <c r="BW115" s="913"/>
      <c r="BX115" s="913"/>
      <c r="BY115" s="913"/>
      <c r="BZ115" s="913"/>
      <c r="CA115" s="913">
        <v>69</v>
      </c>
      <c r="CB115" s="913"/>
      <c r="CC115" s="913"/>
      <c r="CD115" s="913"/>
      <c r="CE115" s="913"/>
      <c r="CF115" s="907">
        <v>0</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84</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3507674</v>
      </c>
      <c r="AB117" s="966"/>
      <c r="AC117" s="966"/>
      <c r="AD117" s="966"/>
      <c r="AE117" s="967"/>
      <c r="AF117" s="968">
        <v>3423862</v>
      </c>
      <c r="AG117" s="966"/>
      <c r="AH117" s="966"/>
      <c r="AI117" s="966"/>
      <c r="AJ117" s="967"/>
      <c r="AK117" s="968">
        <v>3184749</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444</v>
      </c>
      <c r="BP119" s="992"/>
      <c r="BQ119" s="986">
        <v>31690785</v>
      </c>
      <c r="BR119" s="987"/>
      <c r="BS119" s="987"/>
      <c r="BT119" s="987"/>
      <c r="BU119" s="987"/>
      <c r="BV119" s="987">
        <v>29428308</v>
      </c>
      <c r="BW119" s="987"/>
      <c r="BX119" s="987"/>
      <c r="BY119" s="987"/>
      <c r="BZ119" s="987"/>
      <c r="CA119" s="987">
        <v>27756958</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47681</v>
      </c>
      <c r="DH119" s="973"/>
      <c r="DI119" s="973"/>
      <c r="DJ119" s="973"/>
      <c r="DK119" s="974"/>
      <c r="DL119" s="972">
        <v>42117</v>
      </c>
      <c r="DM119" s="973"/>
      <c r="DN119" s="973"/>
      <c r="DO119" s="973"/>
      <c r="DP119" s="974"/>
      <c r="DQ119" s="972">
        <v>37825</v>
      </c>
      <c r="DR119" s="973"/>
      <c r="DS119" s="973"/>
      <c r="DT119" s="973"/>
      <c r="DU119" s="974"/>
      <c r="DV119" s="975">
        <v>0.5</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4472318</v>
      </c>
      <c r="BR120" s="918"/>
      <c r="BS120" s="918"/>
      <c r="BT120" s="918"/>
      <c r="BU120" s="918"/>
      <c r="BV120" s="918">
        <v>5978671</v>
      </c>
      <c r="BW120" s="918"/>
      <c r="BX120" s="918"/>
      <c r="BY120" s="918"/>
      <c r="BZ120" s="918"/>
      <c r="CA120" s="918">
        <v>6996227</v>
      </c>
      <c r="CB120" s="918"/>
      <c r="CC120" s="918"/>
      <c r="CD120" s="918"/>
      <c r="CE120" s="918"/>
      <c r="CF120" s="931">
        <v>84.5</v>
      </c>
      <c r="CG120" s="932"/>
      <c r="CH120" s="932"/>
      <c r="CI120" s="932"/>
      <c r="CJ120" s="932"/>
      <c r="CK120" s="993" t="s">
        <v>448</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5248025</v>
      </c>
      <c r="DH120" s="918"/>
      <c r="DI120" s="918"/>
      <c r="DJ120" s="918"/>
      <c r="DK120" s="918"/>
      <c r="DL120" s="918">
        <v>4751019</v>
      </c>
      <c r="DM120" s="918"/>
      <c r="DN120" s="918"/>
      <c r="DO120" s="918"/>
      <c r="DP120" s="918"/>
      <c r="DQ120" s="918">
        <v>4382179</v>
      </c>
      <c r="DR120" s="918"/>
      <c r="DS120" s="918"/>
      <c r="DT120" s="918"/>
      <c r="DU120" s="918"/>
      <c r="DV120" s="919">
        <v>52.9</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809128</v>
      </c>
      <c r="BR121" s="913"/>
      <c r="BS121" s="913"/>
      <c r="BT121" s="913"/>
      <c r="BU121" s="913"/>
      <c r="BV121" s="913">
        <v>1085952</v>
      </c>
      <c r="BW121" s="913"/>
      <c r="BX121" s="913"/>
      <c r="BY121" s="913"/>
      <c r="BZ121" s="913"/>
      <c r="CA121" s="913">
        <v>989407</v>
      </c>
      <c r="CB121" s="913"/>
      <c r="CC121" s="913"/>
      <c r="CD121" s="913"/>
      <c r="CE121" s="913"/>
      <c r="CF121" s="907">
        <v>11.9</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1786816</v>
      </c>
      <c r="DH121" s="913"/>
      <c r="DI121" s="913"/>
      <c r="DJ121" s="913"/>
      <c r="DK121" s="913"/>
      <c r="DL121" s="913">
        <v>1813928</v>
      </c>
      <c r="DM121" s="913"/>
      <c r="DN121" s="913"/>
      <c r="DO121" s="913"/>
      <c r="DP121" s="913"/>
      <c r="DQ121" s="913">
        <v>1860679</v>
      </c>
      <c r="DR121" s="913"/>
      <c r="DS121" s="913"/>
      <c r="DT121" s="913"/>
      <c r="DU121" s="913"/>
      <c r="DV121" s="914">
        <v>22.5</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18783466</v>
      </c>
      <c r="BR122" s="987"/>
      <c r="BS122" s="987"/>
      <c r="BT122" s="987"/>
      <c r="BU122" s="987"/>
      <c r="BV122" s="987">
        <v>17301049</v>
      </c>
      <c r="BW122" s="987"/>
      <c r="BX122" s="987"/>
      <c r="BY122" s="987"/>
      <c r="BZ122" s="987"/>
      <c r="CA122" s="987">
        <v>15831242</v>
      </c>
      <c r="CB122" s="987"/>
      <c r="CC122" s="987"/>
      <c r="CD122" s="987"/>
      <c r="CE122" s="987"/>
      <c r="CF122" s="1004">
        <v>191.1</v>
      </c>
      <c r="CG122" s="1005"/>
      <c r="CH122" s="1005"/>
      <c r="CI122" s="1005"/>
      <c r="CJ122" s="1005"/>
      <c r="CK122" s="996"/>
      <c r="CL122" s="997"/>
      <c r="CM122" s="997"/>
      <c r="CN122" s="997"/>
      <c r="CO122" s="998"/>
      <c r="CP122" s="1006" t="s">
        <v>396</v>
      </c>
      <c r="CQ122" s="1007"/>
      <c r="CR122" s="1007"/>
      <c r="CS122" s="1007"/>
      <c r="CT122" s="1007"/>
      <c r="CU122" s="1007"/>
      <c r="CV122" s="1007"/>
      <c r="CW122" s="1007"/>
      <c r="CX122" s="1007"/>
      <c r="CY122" s="1007"/>
      <c r="CZ122" s="1007"/>
      <c r="DA122" s="1007"/>
      <c r="DB122" s="1007"/>
      <c r="DC122" s="1007"/>
      <c r="DD122" s="1007"/>
      <c r="DE122" s="1007"/>
      <c r="DF122" s="1008"/>
      <c r="DG122" s="912">
        <v>40104</v>
      </c>
      <c r="DH122" s="913"/>
      <c r="DI122" s="913"/>
      <c r="DJ122" s="913"/>
      <c r="DK122" s="913"/>
      <c r="DL122" s="913">
        <v>40118</v>
      </c>
      <c r="DM122" s="913"/>
      <c r="DN122" s="913"/>
      <c r="DO122" s="913"/>
      <c r="DP122" s="913"/>
      <c r="DQ122" s="913">
        <v>34414</v>
      </c>
      <c r="DR122" s="913"/>
      <c r="DS122" s="913"/>
      <c r="DT122" s="913"/>
      <c r="DU122" s="913"/>
      <c r="DV122" s="914">
        <v>0.4</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452</v>
      </c>
      <c r="BP123" s="992"/>
      <c r="BQ123" s="1050">
        <v>24064912</v>
      </c>
      <c r="BR123" s="1051"/>
      <c r="BS123" s="1051"/>
      <c r="BT123" s="1051"/>
      <c r="BU123" s="1051"/>
      <c r="BV123" s="1051">
        <v>24365672</v>
      </c>
      <c r="BW123" s="1051"/>
      <c r="BX123" s="1051"/>
      <c r="BY123" s="1051"/>
      <c r="BZ123" s="1051"/>
      <c r="CA123" s="1051">
        <v>23816876</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90.8</v>
      </c>
      <c r="BR124" s="1014"/>
      <c r="BS124" s="1014"/>
      <c r="BT124" s="1014"/>
      <c r="BU124" s="1014"/>
      <c r="BV124" s="1014">
        <v>61.9</v>
      </c>
      <c r="BW124" s="1014"/>
      <c r="BX124" s="1014"/>
      <c r="BY124" s="1014"/>
      <c r="BZ124" s="1014"/>
      <c r="CA124" s="1014">
        <v>47.5</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97169</v>
      </c>
      <c r="AB128" s="1033"/>
      <c r="AC128" s="1033"/>
      <c r="AD128" s="1033"/>
      <c r="AE128" s="1034"/>
      <c r="AF128" s="1035">
        <v>107565</v>
      </c>
      <c r="AG128" s="1033"/>
      <c r="AH128" s="1033"/>
      <c r="AI128" s="1033"/>
      <c r="AJ128" s="1034"/>
      <c r="AK128" s="1035">
        <v>121414</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13.29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v>159</v>
      </c>
      <c r="DH128" s="1025"/>
      <c r="DI128" s="1025"/>
      <c r="DJ128" s="1025"/>
      <c r="DK128" s="1025"/>
      <c r="DL128" s="1025">
        <v>101</v>
      </c>
      <c r="DM128" s="1025"/>
      <c r="DN128" s="1025"/>
      <c r="DO128" s="1025"/>
      <c r="DP128" s="1025"/>
      <c r="DQ128" s="1025">
        <v>69</v>
      </c>
      <c r="DR128" s="1025"/>
      <c r="DS128" s="1025"/>
      <c r="DT128" s="1025"/>
      <c r="DU128" s="1025"/>
      <c r="DV128" s="1026">
        <v>0</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10552313</v>
      </c>
      <c r="AB129" s="946"/>
      <c r="AC129" s="946"/>
      <c r="AD129" s="946"/>
      <c r="AE129" s="947"/>
      <c r="AF129" s="948">
        <v>10246752</v>
      </c>
      <c r="AG129" s="946"/>
      <c r="AH129" s="946"/>
      <c r="AI129" s="946"/>
      <c r="AJ129" s="947"/>
      <c r="AK129" s="948">
        <v>10274917</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18.29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2162687</v>
      </c>
      <c r="AB130" s="946"/>
      <c r="AC130" s="946"/>
      <c r="AD130" s="946"/>
      <c r="AE130" s="947"/>
      <c r="AF130" s="948">
        <v>2078139</v>
      </c>
      <c r="AG130" s="946"/>
      <c r="AH130" s="946"/>
      <c r="AI130" s="946"/>
      <c r="AJ130" s="947"/>
      <c r="AK130" s="948">
        <v>1990732</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14.3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8389626</v>
      </c>
      <c r="AB131" s="973"/>
      <c r="AC131" s="973"/>
      <c r="AD131" s="973"/>
      <c r="AE131" s="974"/>
      <c r="AF131" s="972">
        <v>8168613</v>
      </c>
      <c r="AG131" s="973"/>
      <c r="AH131" s="973"/>
      <c r="AI131" s="973"/>
      <c r="AJ131" s="974"/>
      <c r="AK131" s="972">
        <v>8284185</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47.5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14.873344769999999</v>
      </c>
      <c r="AB132" s="1084"/>
      <c r="AC132" s="1084"/>
      <c r="AD132" s="1084"/>
      <c r="AE132" s="1085"/>
      <c r="AF132" s="1086">
        <v>15.157505929999999</v>
      </c>
      <c r="AG132" s="1084"/>
      <c r="AH132" s="1084"/>
      <c r="AI132" s="1084"/>
      <c r="AJ132" s="1085"/>
      <c r="AK132" s="1086">
        <v>12.94760355</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15.9</v>
      </c>
      <c r="AB133" s="1067"/>
      <c r="AC133" s="1067"/>
      <c r="AD133" s="1067"/>
      <c r="AE133" s="1068"/>
      <c r="AF133" s="1066">
        <v>15.2</v>
      </c>
      <c r="AG133" s="1067"/>
      <c r="AH133" s="1067"/>
      <c r="AI133" s="1067"/>
      <c r="AJ133" s="1068"/>
      <c r="AK133" s="1066">
        <v>14.3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5QzJuML0SyLKtrhicycNplX9/VlAQ6fNfWVwNUWyKTbdeGICkRfy53Ynw5ep+/OBZz0YPlYXYW0Mbj3SXRJHHg==" saltValue="hrWxgHJzF3L0/5laui7R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eDOMoljUcdHIMo6XIb9C8jREziz+c3tiYtQa0Db2Ywix0GnwbWn0M8Rqfggi6+tfwChvQVMEfs4HMLNVS2Ew==" saltValue="NsTCUGLcdlC3xqOEp/KO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80" zoomScaleNormal="100" zoomScaleSheetLayoutView="80"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iVpPJIjfhTjfpK4qvKYnbzrFcsuxw1UCCdiuTuTTM2kdG+Y8Npfi75k8q1cFifIkBdESkF4V8nETJSNabDqIg==" saltValue="yqkI1AjKt6daxGbXdL6W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2780221</v>
      </c>
      <c r="AP9" s="274">
        <v>93926</v>
      </c>
      <c r="AQ9" s="275">
        <v>107616</v>
      </c>
      <c r="AR9" s="276">
        <v>-12.7</v>
      </c>
    </row>
    <row r="10" spans="1:46" ht="13.5" customHeight="1" x14ac:dyDescent="0.15">
      <c r="A10" s="259"/>
      <c r="AK10" s="1103" t="s">
        <v>487</v>
      </c>
      <c r="AL10" s="1104"/>
      <c r="AM10" s="1104"/>
      <c r="AN10" s="1105"/>
      <c r="AO10" s="277">
        <v>448959</v>
      </c>
      <c r="AP10" s="277">
        <v>15168</v>
      </c>
      <c r="AQ10" s="278">
        <v>10095</v>
      </c>
      <c r="AR10" s="279">
        <v>50.3</v>
      </c>
    </row>
    <row r="11" spans="1:46" ht="13.5" customHeight="1" x14ac:dyDescent="0.15">
      <c r="A11" s="259"/>
      <c r="AK11" s="1103" t="s">
        <v>488</v>
      </c>
      <c r="AL11" s="1104"/>
      <c r="AM11" s="1104"/>
      <c r="AN11" s="1105"/>
      <c r="AO11" s="277">
        <v>71253</v>
      </c>
      <c r="AP11" s="277">
        <v>2407</v>
      </c>
      <c r="AQ11" s="278">
        <v>1704</v>
      </c>
      <c r="AR11" s="279">
        <v>41.3</v>
      </c>
    </row>
    <row r="12" spans="1:46" ht="13.5" customHeight="1" x14ac:dyDescent="0.15">
      <c r="A12" s="259"/>
      <c r="AK12" s="1103" t="s">
        <v>489</v>
      </c>
      <c r="AL12" s="1104"/>
      <c r="AM12" s="1104"/>
      <c r="AN12" s="1105"/>
      <c r="AO12" s="277" t="s">
        <v>490</v>
      </c>
      <c r="AP12" s="277" t="s">
        <v>490</v>
      </c>
      <c r="AQ12" s="278">
        <v>7</v>
      </c>
      <c r="AR12" s="279" t="s">
        <v>490</v>
      </c>
    </row>
    <row r="13" spans="1:46" ht="13.5" customHeight="1" x14ac:dyDescent="0.15">
      <c r="A13" s="259"/>
      <c r="AK13" s="1103" t="s">
        <v>491</v>
      </c>
      <c r="AL13" s="1104"/>
      <c r="AM13" s="1104"/>
      <c r="AN13" s="1105"/>
      <c r="AO13" s="277">
        <v>143812</v>
      </c>
      <c r="AP13" s="277">
        <v>4859</v>
      </c>
      <c r="AQ13" s="278">
        <v>4110</v>
      </c>
      <c r="AR13" s="279">
        <v>18.2</v>
      </c>
    </row>
    <row r="14" spans="1:46" ht="13.5" customHeight="1" x14ac:dyDescent="0.15">
      <c r="A14" s="259"/>
      <c r="AK14" s="1103" t="s">
        <v>492</v>
      </c>
      <c r="AL14" s="1104"/>
      <c r="AM14" s="1104"/>
      <c r="AN14" s="1105"/>
      <c r="AO14" s="277">
        <v>25493</v>
      </c>
      <c r="AP14" s="277">
        <v>861</v>
      </c>
      <c r="AQ14" s="278">
        <v>2451</v>
      </c>
      <c r="AR14" s="279">
        <v>-64.900000000000006</v>
      </c>
    </row>
    <row r="15" spans="1:46" ht="13.5" customHeight="1" x14ac:dyDescent="0.15">
      <c r="A15" s="259"/>
      <c r="AK15" s="1106" t="s">
        <v>493</v>
      </c>
      <c r="AL15" s="1107"/>
      <c r="AM15" s="1107"/>
      <c r="AN15" s="1108"/>
      <c r="AO15" s="277">
        <v>-219358</v>
      </c>
      <c r="AP15" s="277">
        <v>-7411</v>
      </c>
      <c r="AQ15" s="278">
        <v>-6399</v>
      </c>
      <c r="AR15" s="279">
        <v>15.8</v>
      </c>
    </row>
    <row r="16" spans="1:46" x14ac:dyDescent="0.15">
      <c r="A16" s="259"/>
      <c r="AK16" s="1106" t="s">
        <v>177</v>
      </c>
      <c r="AL16" s="1107"/>
      <c r="AM16" s="1107"/>
      <c r="AN16" s="1108"/>
      <c r="AO16" s="277">
        <v>3250380</v>
      </c>
      <c r="AP16" s="277">
        <v>109810</v>
      </c>
      <c r="AQ16" s="278">
        <v>119584</v>
      </c>
      <c r="AR16" s="279">
        <v>-8.1999999999999993</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9.83</v>
      </c>
      <c r="AP21" s="290">
        <v>10.86</v>
      </c>
      <c r="AQ21" s="291">
        <v>-1.03</v>
      </c>
      <c r="AS21" s="292"/>
      <c r="AT21" s="288"/>
    </row>
    <row r="22" spans="1:46" s="260" customFormat="1" x14ac:dyDescent="0.15">
      <c r="A22" s="288"/>
      <c r="AK22" s="1109" t="s">
        <v>499</v>
      </c>
      <c r="AL22" s="1110"/>
      <c r="AM22" s="1110"/>
      <c r="AN22" s="1111"/>
      <c r="AO22" s="293">
        <v>95.5</v>
      </c>
      <c r="AP22" s="294">
        <v>97.3</v>
      </c>
      <c r="AQ22" s="295">
        <v>-1.8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2306366</v>
      </c>
      <c r="AP32" s="303">
        <v>77918</v>
      </c>
      <c r="AQ32" s="304">
        <v>75090</v>
      </c>
      <c r="AR32" s="305">
        <v>3.8</v>
      </c>
    </row>
    <row r="33" spans="1:46" ht="13.5" customHeight="1" x14ac:dyDescent="0.15">
      <c r="A33" s="259"/>
      <c r="AK33" s="1117" t="s">
        <v>504</v>
      </c>
      <c r="AL33" s="1118"/>
      <c r="AM33" s="1118"/>
      <c r="AN33" s="1119"/>
      <c r="AO33" s="303" t="s">
        <v>490</v>
      </c>
      <c r="AP33" s="303" t="s">
        <v>490</v>
      </c>
      <c r="AQ33" s="304" t="s">
        <v>490</v>
      </c>
      <c r="AR33" s="305" t="s">
        <v>490</v>
      </c>
    </row>
    <row r="34" spans="1:46" ht="27" customHeight="1" x14ac:dyDescent="0.15">
      <c r="A34" s="259"/>
      <c r="AK34" s="1117" t="s">
        <v>505</v>
      </c>
      <c r="AL34" s="1118"/>
      <c r="AM34" s="1118"/>
      <c r="AN34" s="1119"/>
      <c r="AO34" s="303" t="s">
        <v>490</v>
      </c>
      <c r="AP34" s="303" t="s">
        <v>490</v>
      </c>
      <c r="AQ34" s="304">
        <v>1</v>
      </c>
      <c r="AR34" s="305" t="s">
        <v>490</v>
      </c>
    </row>
    <row r="35" spans="1:46" ht="27" customHeight="1" x14ac:dyDescent="0.15">
      <c r="A35" s="259"/>
      <c r="AK35" s="1117" t="s">
        <v>506</v>
      </c>
      <c r="AL35" s="1118"/>
      <c r="AM35" s="1118"/>
      <c r="AN35" s="1119"/>
      <c r="AO35" s="303">
        <v>677104</v>
      </c>
      <c r="AP35" s="303">
        <v>22875</v>
      </c>
      <c r="AQ35" s="304">
        <v>17211</v>
      </c>
      <c r="AR35" s="305">
        <v>32.9</v>
      </c>
    </row>
    <row r="36" spans="1:46" ht="27" customHeight="1" x14ac:dyDescent="0.15">
      <c r="A36" s="259"/>
      <c r="AK36" s="1117" t="s">
        <v>507</v>
      </c>
      <c r="AL36" s="1118"/>
      <c r="AM36" s="1118"/>
      <c r="AN36" s="1119"/>
      <c r="AO36" s="303">
        <v>201279</v>
      </c>
      <c r="AP36" s="303">
        <v>6800</v>
      </c>
      <c r="AQ36" s="304">
        <v>2478</v>
      </c>
      <c r="AR36" s="305">
        <v>174.4</v>
      </c>
    </row>
    <row r="37" spans="1:46" ht="13.5" customHeight="1" x14ac:dyDescent="0.15">
      <c r="A37" s="259"/>
      <c r="AK37" s="1117" t="s">
        <v>508</v>
      </c>
      <c r="AL37" s="1118"/>
      <c r="AM37" s="1118"/>
      <c r="AN37" s="1119"/>
      <c r="AO37" s="303" t="s">
        <v>490</v>
      </c>
      <c r="AP37" s="303" t="s">
        <v>490</v>
      </c>
      <c r="AQ37" s="304">
        <v>654</v>
      </c>
      <c r="AR37" s="305" t="s">
        <v>490</v>
      </c>
    </row>
    <row r="38" spans="1:46" ht="27" customHeight="1" x14ac:dyDescent="0.15">
      <c r="A38" s="259"/>
      <c r="AK38" s="1120" t="s">
        <v>509</v>
      </c>
      <c r="AL38" s="1121"/>
      <c r="AM38" s="1121"/>
      <c r="AN38" s="1122"/>
      <c r="AO38" s="306" t="s">
        <v>490</v>
      </c>
      <c r="AP38" s="306" t="s">
        <v>490</v>
      </c>
      <c r="AQ38" s="307">
        <v>4</v>
      </c>
      <c r="AR38" s="295" t="s">
        <v>490</v>
      </c>
      <c r="AS38" s="302"/>
    </row>
    <row r="39" spans="1:46" x14ac:dyDescent="0.15">
      <c r="A39" s="259"/>
      <c r="AK39" s="1120" t="s">
        <v>510</v>
      </c>
      <c r="AL39" s="1121"/>
      <c r="AM39" s="1121"/>
      <c r="AN39" s="1122"/>
      <c r="AO39" s="303">
        <v>-121414</v>
      </c>
      <c r="AP39" s="303">
        <v>-4102</v>
      </c>
      <c r="AQ39" s="304">
        <v>-3502</v>
      </c>
      <c r="AR39" s="305">
        <v>17.100000000000001</v>
      </c>
      <c r="AS39" s="302"/>
    </row>
    <row r="40" spans="1:46" ht="27" customHeight="1" x14ac:dyDescent="0.15">
      <c r="A40" s="259"/>
      <c r="AK40" s="1117" t="s">
        <v>511</v>
      </c>
      <c r="AL40" s="1118"/>
      <c r="AM40" s="1118"/>
      <c r="AN40" s="1119"/>
      <c r="AO40" s="303">
        <v>-1990732</v>
      </c>
      <c r="AP40" s="303">
        <v>-67254</v>
      </c>
      <c r="AQ40" s="304">
        <v>-63750</v>
      </c>
      <c r="AR40" s="305">
        <v>5.5</v>
      </c>
      <c r="AS40" s="302"/>
    </row>
    <row r="41" spans="1:46" x14ac:dyDescent="0.15">
      <c r="A41" s="259"/>
      <c r="AK41" s="1123" t="s">
        <v>287</v>
      </c>
      <c r="AL41" s="1124"/>
      <c r="AM41" s="1124"/>
      <c r="AN41" s="1125"/>
      <c r="AO41" s="303">
        <v>1072603</v>
      </c>
      <c r="AP41" s="303">
        <v>36237</v>
      </c>
      <c r="AQ41" s="304">
        <v>28185</v>
      </c>
      <c r="AR41" s="305">
        <v>28.6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1018123</v>
      </c>
      <c r="AN51" s="325">
        <v>32596</v>
      </c>
      <c r="AO51" s="326">
        <v>-38.6</v>
      </c>
      <c r="AP51" s="327">
        <v>94081</v>
      </c>
      <c r="AQ51" s="328">
        <v>10.5</v>
      </c>
      <c r="AR51" s="329">
        <v>-49.1</v>
      </c>
    </row>
    <row r="52" spans="1:44" x14ac:dyDescent="0.15">
      <c r="A52" s="259"/>
      <c r="AK52" s="330"/>
      <c r="AL52" s="331" t="s">
        <v>521</v>
      </c>
      <c r="AM52" s="332">
        <v>649232</v>
      </c>
      <c r="AN52" s="333">
        <v>20785</v>
      </c>
      <c r="AO52" s="334">
        <v>-34.1</v>
      </c>
      <c r="AP52" s="335">
        <v>48949</v>
      </c>
      <c r="AQ52" s="336">
        <v>11.5</v>
      </c>
      <c r="AR52" s="337">
        <v>-45.6</v>
      </c>
    </row>
    <row r="53" spans="1:44" x14ac:dyDescent="0.15">
      <c r="A53" s="259"/>
      <c r="AK53" s="315" t="s">
        <v>522</v>
      </c>
      <c r="AL53" s="316"/>
      <c r="AM53" s="324">
        <v>1443177</v>
      </c>
      <c r="AN53" s="325">
        <v>46902</v>
      </c>
      <c r="AO53" s="326">
        <v>43.9</v>
      </c>
      <c r="AP53" s="327">
        <v>92632</v>
      </c>
      <c r="AQ53" s="328">
        <v>-1.5</v>
      </c>
      <c r="AR53" s="329">
        <v>45.4</v>
      </c>
    </row>
    <row r="54" spans="1:44" x14ac:dyDescent="0.15">
      <c r="A54" s="259"/>
      <c r="AK54" s="330"/>
      <c r="AL54" s="331" t="s">
        <v>521</v>
      </c>
      <c r="AM54" s="332">
        <v>667524</v>
      </c>
      <c r="AN54" s="333">
        <v>21694</v>
      </c>
      <c r="AO54" s="334">
        <v>4.4000000000000004</v>
      </c>
      <c r="AP54" s="335">
        <v>47978</v>
      </c>
      <c r="AQ54" s="336">
        <v>-2</v>
      </c>
      <c r="AR54" s="337">
        <v>6.4</v>
      </c>
    </row>
    <row r="55" spans="1:44" x14ac:dyDescent="0.15">
      <c r="A55" s="259"/>
      <c r="AK55" s="315" t="s">
        <v>523</v>
      </c>
      <c r="AL55" s="316"/>
      <c r="AM55" s="324">
        <v>1515658</v>
      </c>
      <c r="AN55" s="325">
        <v>49780</v>
      </c>
      <c r="AO55" s="326">
        <v>6.1</v>
      </c>
      <c r="AP55" s="327">
        <v>96469</v>
      </c>
      <c r="AQ55" s="328">
        <v>4.0999999999999996</v>
      </c>
      <c r="AR55" s="329">
        <v>2</v>
      </c>
    </row>
    <row r="56" spans="1:44" x14ac:dyDescent="0.15">
      <c r="A56" s="259"/>
      <c r="AK56" s="330"/>
      <c r="AL56" s="331" t="s">
        <v>521</v>
      </c>
      <c r="AM56" s="332">
        <v>889593</v>
      </c>
      <c r="AN56" s="333">
        <v>29218</v>
      </c>
      <c r="AO56" s="334">
        <v>34.700000000000003</v>
      </c>
      <c r="AP56" s="335">
        <v>49775</v>
      </c>
      <c r="AQ56" s="336">
        <v>3.7</v>
      </c>
      <c r="AR56" s="337">
        <v>31</v>
      </c>
    </row>
    <row r="57" spans="1:44" x14ac:dyDescent="0.15">
      <c r="A57" s="259"/>
      <c r="AK57" s="315" t="s">
        <v>524</v>
      </c>
      <c r="AL57" s="316"/>
      <c r="AM57" s="324">
        <v>1174509</v>
      </c>
      <c r="AN57" s="325">
        <v>39248</v>
      </c>
      <c r="AO57" s="326">
        <v>-21.2</v>
      </c>
      <c r="AP57" s="327">
        <v>85743</v>
      </c>
      <c r="AQ57" s="328">
        <v>-11.1</v>
      </c>
      <c r="AR57" s="329">
        <v>-10.1</v>
      </c>
    </row>
    <row r="58" spans="1:44" x14ac:dyDescent="0.15">
      <c r="A58" s="259"/>
      <c r="AK58" s="330"/>
      <c r="AL58" s="331" t="s">
        <v>521</v>
      </c>
      <c r="AM58" s="332">
        <v>606695</v>
      </c>
      <c r="AN58" s="333">
        <v>20274</v>
      </c>
      <c r="AO58" s="334">
        <v>-30.6</v>
      </c>
      <c r="AP58" s="335">
        <v>45231</v>
      </c>
      <c r="AQ58" s="336">
        <v>-9.1</v>
      </c>
      <c r="AR58" s="337">
        <v>-21.5</v>
      </c>
    </row>
    <row r="59" spans="1:44" x14ac:dyDescent="0.15">
      <c r="A59" s="259"/>
      <c r="AK59" s="315" t="s">
        <v>525</v>
      </c>
      <c r="AL59" s="316"/>
      <c r="AM59" s="324">
        <v>2021624</v>
      </c>
      <c r="AN59" s="325">
        <v>68298</v>
      </c>
      <c r="AO59" s="326">
        <v>74</v>
      </c>
      <c r="AP59" s="327">
        <v>92509</v>
      </c>
      <c r="AQ59" s="328">
        <v>7.9</v>
      </c>
      <c r="AR59" s="329">
        <v>66.099999999999994</v>
      </c>
    </row>
    <row r="60" spans="1:44" x14ac:dyDescent="0.15">
      <c r="A60" s="259"/>
      <c r="AK60" s="330"/>
      <c r="AL60" s="331" t="s">
        <v>521</v>
      </c>
      <c r="AM60" s="332">
        <v>1004418</v>
      </c>
      <c r="AN60" s="333">
        <v>33933</v>
      </c>
      <c r="AO60" s="334">
        <v>67.400000000000006</v>
      </c>
      <c r="AP60" s="335">
        <v>52274</v>
      </c>
      <c r="AQ60" s="336">
        <v>15.6</v>
      </c>
      <c r="AR60" s="337">
        <v>51.8</v>
      </c>
    </row>
    <row r="61" spans="1:44" x14ac:dyDescent="0.15">
      <c r="A61" s="259"/>
      <c r="AK61" s="315" t="s">
        <v>526</v>
      </c>
      <c r="AL61" s="338"/>
      <c r="AM61" s="324">
        <v>1434618</v>
      </c>
      <c r="AN61" s="325">
        <v>47365</v>
      </c>
      <c r="AO61" s="326">
        <v>12.8</v>
      </c>
      <c r="AP61" s="327">
        <v>92287</v>
      </c>
      <c r="AQ61" s="339">
        <v>2</v>
      </c>
      <c r="AR61" s="329">
        <v>10.8</v>
      </c>
    </row>
    <row r="62" spans="1:44" x14ac:dyDescent="0.15">
      <c r="A62" s="259"/>
      <c r="AK62" s="330"/>
      <c r="AL62" s="331" t="s">
        <v>521</v>
      </c>
      <c r="AM62" s="332">
        <v>763492</v>
      </c>
      <c r="AN62" s="333">
        <v>25181</v>
      </c>
      <c r="AO62" s="334">
        <v>8.4</v>
      </c>
      <c r="AP62" s="335">
        <v>48841</v>
      </c>
      <c r="AQ62" s="336">
        <v>3.9</v>
      </c>
      <c r="AR62" s="337">
        <v>4.5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v9QFHeXelpIyx0rofYBQKWqJr/AYwzmymqQab3CtTs/RKu0dI6loecUeBvtF+rv78kAjNWqf1b+SS5nTqoRldQ==" saltValue="Ren9YQTQPcQc7cafHXg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tB3nghCu9tbKpe2MD3Gcbg4FgVxQl5PQjABWZqeTkdLj6UoRF3bTwbYkGjPv7hZfyHR0UG+ca9f/jySNu6Vw+A==" saltValue="KM0D03IpwtS+Zv0uJ4lY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3058reLQVexhpAi6NU7ClxasYuZDEFf1Qr/7cm7VL/MzL4E/bIqPRNZOn1zxruBe7jQ+bX+ucnYy/rP8/XXKVg==" saltValue="y3CCGON+qSCuBMwWLyp9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7.45</v>
      </c>
      <c r="G47" s="12">
        <v>7.27</v>
      </c>
      <c r="H47" s="12">
        <v>7.09</v>
      </c>
      <c r="I47" s="12">
        <v>9.7799999999999994</v>
      </c>
      <c r="J47" s="13">
        <v>11.46</v>
      </c>
    </row>
    <row r="48" spans="2:10" ht="57.75" customHeight="1" x14ac:dyDescent="0.15">
      <c r="B48" s="14"/>
      <c r="C48" s="1128" t="s">
        <v>4</v>
      </c>
      <c r="D48" s="1128"/>
      <c r="E48" s="1129"/>
      <c r="F48" s="15">
        <v>4.0999999999999996</v>
      </c>
      <c r="G48" s="16">
        <v>5.94</v>
      </c>
      <c r="H48" s="16">
        <v>11.4</v>
      </c>
      <c r="I48" s="16">
        <v>8.9600000000000009</v>
      </c>
      <c r="J48" s="17">
        <v>7.81</v>
      </c>
    </row>
    <row r="49" spans="2:10" ht="57.75" customHeight="1" thickBot="1" x14ac:dyDescent="0.2">
      <c r="B49" s="18"/>
      <c r="C49" s="1130" t="s">
        <v>5</v>
      </c>
      <c r="D49" s="1130"/>
      <c r="E49" s="1131"/>
      <c r="F49" s="19" t="s">
        <v>533</v>
      </c>
      <c r="G49" s="20">
        <v>1.94</v>
      </c>
      <c r="H49" s="20">
        <v>5.61</v>
      </c>
      <c r="I49" s="20" t="s">
        <v>534</v>
      </c>
      <c r="J49" s="21">
        <v>0.57999999999999996</v>
      </c>
    </row>
    <row r="50" spans="2:10" x14ac:dyDescent="0.15"/>
  </sheetData>
  <sheetProtection algorithmName="SHA-512" hashValue="pUKtWHpS7bXV3oPMX//Ppg3TabaMsd4OloFXCsAIVh3+VwUIIP8BanmRIUV5dYl3+TP956iG9Ym3dBtWWYYs6Q==" saltValue="+Bu5OOgRu9eYDhts2Wt/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535</v>
      </c>
      <c r="D34" s="1136"/>
      <c r="E34" s="1137"/>
      <c r="F34" s="32">
        <v>4.09</v>
      </c>
      <c r="G34" s="33">
        <v>5.93</v>
      </c>
      <c r="H34" s="33">
        <v>11.4</v>
      </c>
      <c r="I34" s="33">
        <v>8.9600000000000009</v>
      </c>
      <c r="J34" s="34">
        <v>7.8</v>
      </c>
      <c r="K34" s="22"/>
      <c r="L34" s="22"/>
      <c r="M34" s="22"/>
      <c r="N34" s="22"/>
      <c r="O34" s="22"/>
      <c r="P34" s="22"/>
    </row>
    <row r="35" spans="1:16" ht="39" customHeight="1" x14ac:dyDescent="0.15">
      <c r="A35" s="22"/>
      <c r="B35" s="35"/>
      <c r="C35" s="1132" t="s">
        <v>536</v>
      </c>
      <c r="D35" s="1132"/>
      <c r="E35" s="1133"/>
      <c r="F35" s="36">
        <v>8.44</v>
      </c>
      <c r="G35" s="37">
        <v>8.0299999999999994</v>
      </c>
      <c r="H35" s="37">
        <v>7</v>
      </c>
      <c r="I35" s="37">
        <v>6.84</v>
      </c>
      <c r="J35" s="38">
        <v>6.67</v>
      </c>
      <c r="K35" s="22"/>
      <c r="L35" s="22"/>
      <c r="M35" s="22"/>
      <c r="N35" s="22"/>
      <c r="O35" s="22"/>
      <c r="P35" s="22"/>
    </row>
    <row r="36" spans="1:16" ht="39" customHeight="1" x14ac:dyDescent="0.15">
      <c r="A36" s="22"/>
      <c r="B36" s="35"/>
      <c r="C36" s="1132" t="s">
        <v>537</v>
      </c>
      <c r="D36" s="1132"/>
      <c r="E36" s="1133"/>
      <c r="F36" s="36">
        <v>1.88</v>
      </c>
      <c r="G36" s="37">
        <v>1.69</v>
      </c>
      <c r="H36" s="37">
        <v>1.34</v>
      </c>
      <c r="I36" s="37">
        <v>1.83</v>
      </c>
      <c r="J36" s="38">
        <v>1.97</v>
      </c>
      <c r="K36" s="22"/>
      <c r="L36" s="22"/>
      <c r="M36" s="22"/>
      <c r="N36" s="22"/>
      <c r="O36" s="22"/>
      <c r="P36" s="22"/>
    </row>
    <row r="37" spans="1:16" ht="39" customHeight="1" x14ac:dyDescent="0.15">
      <c r="A37" s="22"/>
      <c r="B37" s="35"/>
      <c r="C37" s="1132" t="s">
        <v>538</v>
      </c>
      <c r="D37" s="1132"/>
      <c r="E37" s="1133"/>
      <c r="F37" s="36" t="s">
        <v>490</v>
      </c>
      <c r="G37" s="37">
        <v>0.05</v>
      </c>
      <c r="H37" s="37">
        <v>0.3</v>
      </c>
      <c r="I37" s="37">
        <v>0.8</v>
      </c>
      <c r="J37" s="38">
        <v>1.43</v>
      </c>
      <c r="K37" s="22"/>
      <c r="L37" s="22"/>
      <c r="M37" s="22"/>
      <c r="N37" s="22"/>
      <c r="O37" s="22"/>
      <c r="P37" s="22"/>
    </row>
    <row r="38" spans="1:16" ht="39" customHeight="1" x14ac:dyDescent="0.15">
      <c r="A38" s="22"/>
      <c r="B38" s="35"/>
      <c r="C38" s="1132" t="s">
        <v>539</v>
      </c>
      <c r="D38" s="1132"/>
      <c r="E38" s="1133"/>
      <c r="F38" s="36">
        <v>0.61</v>
      </c>
      <c r="G38" s="37">
        <v>0.6</v>
      </c>
      <c r="H38" s="37">
        <v>0.52</v>
      </c>
      <c r="I38" s="37">
        <v>0.65</v>
      </c>
      <c r="J38" s="38">
        <v>0.65</v>
      </c>
      <c r="K38" s="22"/>
      <c r="L38" s="22"/>
      <c r="M38" s="22"/>
      <c r="N38" s="22"/>
      <c r="O38" s="22"/>
      <c r="P38" s="22"/>
    </row>
    <row r="39" spans="1:16" ht="39" customHeight="1" x14ac:dyDescent="0.15">
      <c r="A39" s="22"/>
      <c r="B39" s="35"/>
      <c r="C39" s="1132" t="s">
        <v>540</v>
      </c>
      <c r="D39" s="1132"/>
      <c r="E39" s="1133"/>
      <c r="F39" s="36">
        <v>1.55</v>
      </c>
      <c r="G39" s="37">
        <v>0.85</v>
      </c>
      <c r="H39" s="37">
        <v>1.1200000000000001</v>
      </c>
      <c r="I39" s="37">
        <v>0.79</v>
      </c>
      <c r="J39" s="38">
        <v>0.41</v>
      </c>
      <c r="K39" s="22"/>
      <c r="L39" s="22"/>
      <c r="M39" s="22"/>
      <c r="N39" s="22"/>
      <c r="O39" s="22"/>
      <c r="P39" s="22"/>
    </row>
    <row r="40" spans="1:16" ht="39" customHeight="1" x14ac:dyDescent="0.15">
      <c r="A40" s="22"/>
      <c r="B40" s="35"/>
      <c r="C40" s="1132" t="s">
        <v>541</v>
      </c>
      <c r="D40" s="1132"/>
      <c r="E40" s="1133"/>
      <c r="F40" s="36">
        <v>0.04</v>
      </c>
      <c r="G40" s="37">
        <v>0.06</v>
      </c>
      <c r="H40" s="37">
        <v>0.08</v>
      </c>
      <c r="I40" s="37">
        <v>0.1</v>
      </c>
      <c r="J40" s="38">
        <v>0.12</v>
      </c>
      <c r="K40" s="22"/>
      <c r="L40" s="22"/>
      <c r="M40" s="22"/>
      <c r="N40" s="22"/>
      <c r="O40" s="22"/>
      <c r="P40" s="22"/>
    </row>
    <row r="41" spans="1:16" ht="39" customHeight="1" x14ac:dyDescent="0.15">
      <c r="A41" s="22"/>
      <c r="B41" s="35"/>
      <c r="C41" s="1132" t="s">
        <v>542</v>
      </c>
      <c r="D41" s="1132"/>
      <c r="E41" s="1133"/>
      <c r="F41" s="36">
        <v>0.59</v>
      </c>
      <c r="G41" s="37">
        <v>0.71</v>
      </c>
      <c r="H41" s="37">
        <v>0.28000000000000003</v>
      </c>
      <c r="I41" s="37">
        <v>0.25</v>
      </c>
      <c r="J41" s="38">
        <v>0.09</v>
      </c>
      <c r="K41" s="22"/>
      <c r="L41" s="22"/>
      <c r="M41" s="22"/>
      <c r="N41" s="22"/>
      <c r="O41" s="22"/>
      <c r="P41" s="22"/>
    </row>
    <row r="42" spans="1:16" ht="39" customHeight="1" x14ac:dyDescent="0.15">
      <c r="A42" s="22"/>
      <c r="B42" s="39"/>
      <c r="C42" s="1132" t="s">
        <v>543</v>
      </c>
      <c r="D42" s="1132"/>
      <c r="E42" s="1133"/>
      <c r="F42" s="36" t="s">
        <v>544</v>
      </c>
      <c r="G42" s="37" t="s">
        <v>490</v>
      </c>
      <c r="H42" s="37" t="s">
        <v>490</v>
      </c>
      <c r="I42" s="37" t="s">
        <v>490</v>
      </c>
      <c r="J42" s="38" t="s">
        <v>490</v>
      </c>
      <c r="K42" s="22"/>
      <c r="L42" s="22"/>
      <c r="M42" s="22"/>
      <c r="N42" s="22"/>
      <c r="O42" s="22"/>
      <c r="P42" s="22"/>
    </row>
    <row r="43" spans="1:16" ht="39" customHeight="1" thickBot="1" x14ac:dyDescent="0.2">
      <c r="A43" s="22"/>
      <c r="B43" s="40"/>
      <c r="C43" s="1134" t="s">
        <v>545</v>
      </c>
      <c r="D43" s="1134"/>
      <c r="E43" s="1135"/>
      <c r="F43" s="41">
        <v>0.06</v>
      </c>
      <c r="G43" s="42">
        <v>0.02</v>
      </c>
      <c r="H43" s="42">
        <v>0.15</v>
      </c>
      <c r="I43" s="42">
        <v>0.13</v>
      </c>
      <c r="J43" s="43">
        <v>0.04</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VrJljrhJCsOX7O15/GaMakt+vr3c0K6wamxI2dR2Vokd2UDcXhTTm5TiYGEM7K9D0Xhs9iG6gJhIb3mqu1J0w==" saltValue="mgRrYGa4U4yuTvXMTLge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2345</v>
      </c>
      <c r="L45" s="58">
        <v>2405</v>
      </c>
      <c r="M45" s="58">
        <v>2493</v>
      </c>
      <c r="N45" s="58">
        <v>2474</v>
      </c>
      <c r="O45" s="59">
        <v>2306</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798</v>
      </c>
      <c r="L48" s="62">
        <v>827</v>
      </c>
      <c r="M48" s="62">
        <v>768</v>
      </c>
      <c r="N48" s="62">
        <v>744</v>
      </c>
      <c r="O48" s="63">
        <v>677</v>
      </c>
      <c r="P48" s="46"/>
      <c r="Q48" s="46"/>
      <c r="R48" s="46"/>
      <c r="S48" s="46"/>
      <c r="T48" s="46"/>
      <c r="U48" s="46"/>
    </row>
    <row r="49" spans="1:21" ht="30.75" customHeight="1" x14ac:dyDescent="0.15">
      <c r="A49" s="46"/>
      <c r="B49" s="1140"/>
      <c r="C49" s="1141"/>
      <c r="D49" s="60"/>
      <c r="E49" s="1146" t="s">
        <v>14</v>
      </c>
      <c r="F49" s="1146"/>
      <c r="G49" s="1146"/>
      <c r="H49" s="1146"/>
      <c r="I49" s="1146"/>
      <c r="J49" s="1147"/>
      <c r="K49" s="61">
        <v>193</v>
      </c>
      <c r="L49" s="62">
        <v>245</v>
      </c>
      <c r="M49" s="62">
        <v>246</v>
      </c>
      <c r="N49" s="62">
        <v>206</v>
      </c>
      <c r="O49" s="63">
        <v>201</v>
      </c>
      <c r="P49" s="46"/>
      <c r="Q49" s="46"/>
      <c r="R49" s="46"/>
      <c r="S49" s="46"/>
      <c r="T49" s="46"/>
      <c r="U49" s="46"/>
    </row>
    <row r="50" spans="1:21" ht="30.75" customHeight="1" x14ac:dyDescent="0.15">
      <c r="A50" s="46"/>
      <c r="B50" s="1140"/>
      <c r="C50" s="1141"/>
      <c r="D50" s="60"/>
      <c r="E50" s="1146" t="s">
        <v>15</v>
      </c>
      <c r="F50" s="1146"/>
      <c r="G50" s="1146"/>
      <c r="H50" s="1146"/>
      <c r="I50" s="1146"/>
      <c r="J50" s="1147"/>
      <c r="K50" s="61">
        <v>207</v>
      </c>
      <c r="L50" s="62">
        <v>105</v>
      </c>
      <c r="M50" s="62" t="s">
        <v>490</v>
      </c>
      <c r="N50" s="62" t="s">
        <v>490</v>
      </c>
      <c r="O50" s="63" t="s">
        <v>490</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2209</v>
      </c>
      <c r="L52" s="62">
        <v>2300</v>
      </c>
      <c r="M52" s="62">
        <v>2260</v>
      </c>
      <c r="N52" s="62">
        <v>2186</v>
      </c>
      <c r="O52" s="63">
        <v>2112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1334</v>
      </c>
      <c r="L53" s="67">
        <v>1282</v>
      </c>
      <c r="M53" s="67">
        <v>1247</v>
      </c>
      <c r="N53" s="67">
        <v>1238</v>
      </c>
      <c r="O53" s="68">
        <v>1072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iS5BZ0wxc51nBpsN3ZuUyHX2TuyAzzafYMA/OWzoYJIXweFIwgKU6hj1ziaE7D0gQjNAZ2cTQM9kXhMef0FQ==" saltValue="ysAjDZeXNeAMXbGinb52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22134</v>
      </c>
      <c r="J41" s="343">
        <v>20958</v>
      </c>
      <c r="K41" s="343">
        <v>20284</v>
      </c>
      <c r="L41" s="343">
        <v>18683</v>
      </c>
      <c r="M41" s="344">
        <v>17521</v>
      </c>
    </row>
    <row r="42" spans="2:13" ht="27.75" customHeight="1" x14ac:dyDescent="0.15">
      <c r="B42" s="1171"/>
      <c r="C42" s="1172"/>
      <c r="D42" s="104"/>
      <c r="E42" s="1177" t="s">
        <v>32</v>
      </c>
      <c r="F42" s="1177"/>
      <c r="G42" s="1177"/>
      <c r="H42" s="1178"/>
      <c r="I42" s="345">
        <v>256</v>
      </c>
      <c r="J42" s="346">
        <v>51</v>
      </c>
      <c r="K42" s="346">
        <v>48</v>
      </c>
      <c r="L42" s="346">
        <v>198</v>
      </c>
      <c r="M42" s="347">
        <v>193</v>
      </c>
    </row>
    <row r="43" spans="2:13" ht="27.75" customHeight="1" x14ac:dyDescent="0.15">
      <c r="B43" s="1171"/>
      <c r="C43" s="1172"/>
      <c r="D43" s="104"/>
      <c r="E43" s="1177" t="s">
        <v>33</v>
      </c>
      <c r="F43" s="1177"/>
      <c r="G43" s="1177"/>
      <c r="H43" s="1178"/>
      <c r="I43" s="345">
        <v>8895</v>
      </c>
      <c r="J43" s="346">
        <v>7666</v>
      </c>
      <c r="K43" s="346">
        <v>7075</v>
      </c>
      <c r="L43" s="346">
        <v>6605</v>
      </c>
      <c r="M43" s="347">
        <v>6277</v>
      </c>
    </row>
    <row r="44" spans="2:13" ht="27.75" customHeight="1" x14ac:dyDescent="0.15">
      <c r="B44" s="1171"/>
      <c r="C44" s="1172"/>
      <c r="D44" s="104"/>
      <c r="E44" s="1177" t="s">
        <v>34</v>
      </c>
      <c r="F44" s="1177"/>
      <c r="G44" s="1177"/>
      <c r="H44" s="1178"/>
      <c r="I44" s="345">
        <v>2030</v>
      </c>
      <c r="J44" s="346">
        <v>1859</v>
      </c>
      <c r="K44" s="346">
        <v>1692</v>
      </c>
      <c r="L44" s="346">
        <v>1508</v>
      </c>
      <c r="M44" s="347">
        <v>1324</v>
      </c>
    </row>
    <row r="45" spans="2:13" ht="27.75" customHeight="1" x14ac:dyDescent="0.15">
      <c r="B45" s="1171"/>
      <c r="C45" s="1172"/>
      <c r="D45" s="104"/>
      <c r="E45" s="1177" t="s">
        <v>35</v>
      </c>
      <c r="F45" s="1177"/>
      <c r="G45" s="1177"/>
      <c r="H45" s="1178"/>
      <c r="I45" s="345">
        <v>2754</v>
      </c>
      <c r="J45" s="346">
        <v>2652</v>
      </c>
      <c r="K45" s="346">
        <v>2592</v>
      </c>
      <c r="L45" s="346">
        <v>2433</v>
      </c>
      <c r="M45" s="347">
        <v>2441</v>
      </c>
    </row>
    <row r="46" spans="2:13" ht="27.75" customHeight="1" x14ac:dyDescent="0.15">
      <c r="B46" s="1171"/>
      <c r="C46" s="1172"/>
      <c r="D46" s="105"/>
      <c r="E46" s="1177" t="s">
        <v>36</v>
      </c>
      <c r="F46" s="1177"/>
      <c r="G46" s="1177"/>
      <c r="H46" s="1178"/>
      <c r="I46" s="345">
        <v>0</v>
      </c>
      <c r="J46" s="346">
        <v>0</v>
      </c>
      <c r="K46" s="346">
        <v>0</v>
      </c>
      <c r="L46" s="346">
        <v>0</v>
      </c>
      <c r="M46" s="347">
        <v>0</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3032</v>
      </c>
      <c r="J50" s="346">
        <v>3396</v>
      </c>
      <c r="K50" s="346">
        <v>4472</v>
      </c>
      <c r="L50" s="346">
        <v>5979</v>
      </c>
      <c r="M50" s="347">
        <v>6996</v>
      </c>
    </row>
    <row r="51" spans="2:13" ht="27.75" customHeight="1" x14ac:dyDescent="0.15">
      <c r="B51" s="1171"/>
      <c r="C51" s="1172"/>
      <c r="D51" s="104"/>
      <c r="E51" s="1177" t="s">
        <v>42</v>
      </c>
      <c r="F51" s="1177"/>
      <c r="G51" s="1177"/>
      <c r="H51" s="1178"/>
      <c r="I51" s="345">
        <v>89</v>
      </c>
      <c r="J51" s="346">
        <v>483</v>
      </c>
      <c r="K51" s="346">
        <v>809</v>
      </c>
      <c r="L51" s="346">
        <v>1086</v>
      </c>
      <c r="M51" s="347">
        <v>989</v>
      </c>
    </row>
    <row r="52" spans="2:13" ht="27.75" customHeight="1" x14ac:dyDescent="0.15">
      <c r="B52" s="1173"/>
      <c r="C52" s="1174"/>
      <c r="D52" s="104"/>
      <c r="E52" s="1177" t="s">
        <v>43</v>
      </c>
      <c r="F52" s="1177"/>
      <c r="G52" s="1177"/>
      <c r="H52" s="1178"/>
      <c r="I52" s="345">
        <v>21395</v>
      </c>
      <c r="J52" s="346">
        <v>20042</v>
      </c>
      <c r="K52" s="346">
        <v>18783</v>
      </c>
      <c r="L52" s="346">
        <v>17301</v>
      </c>
      <c r="M52" s="347">
        <v>15831</v>
      </c>
    </row>
    <row r="53" spans="2:13" ht="27.75" customHeight="1" thickBot="1" x14ac:dyDescent="0.2">
      <c r="B53" s="1184" t="s">
        <v>19</v>
      </c>
      <c r="C53" s="1185"/>
      <c r="D53" s="108"/>
      <c r="E53" s="1186" t="s">
        <v>44</v>
      </c>
      <c r="F53" s="1186"/>
      <c r="G53" s="1186"/>
      <c r="H53" s="1187"/>
      <c r="I53" s="348">
        <v>11553</v>
      </c>
      <c r="J53" s="349">
        <v>9264</v>
      </c>
      <c r="K53" s="349">
        <v>7626</v>
      </c>
      <c r="L53" s="349">
        <v>5063</v>
      </c>
      <c r="M53" s="350">
        <v>3940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6DE5RxPX0+HlRqBfCzCmFXfwCZRmvZOqfGWDfYnmviQTUxyqgRBpQ3pJdlSSfLEH9kr7aY65W+L0IWnU7YmVw==" saltValue="FpLwa2ZOLmcqGCdzbenR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748</v>
      </c>
      <c r="G55" s="120">
        <v>1002</v>
      </c>
      <c r="H55" s="121">
        <v>1178</v>
      </c>
    </row>
    <row r="56" spans="2:8" ht="52.5" customHeight="1" x14ac:dyDescent="0.15">
      <c r="B56" s="122"/>
      <c r="C56" s="1198" t="s">
        <v>47</v>
      </c>
      <c r="D56" s="1198"/>
      <c r="E56" s="1199"/>
      <c r="F56" s="123">
        <v>151</v>
      </c>
      <c r="G56" s="123">
        <v>151</v>
      </c>
      <c r="H56" s="124">
        <v>151</v>
      </c>
    </row>
    <row r="57" spans="2:8" ht="53.25" customHeight="1" x14ac:dyDescent="0.15">
      <c r="B57" s="122"/>
      <c r="C57" s="1200" t="s">
        <v>48</v>
      </c>
      <c r="D57" s="1200"/>
      <c r="E57" s="1201"/>
      <c r="F57" s="125">
        <v>3529</v>
      </c>
      <c r="G57" s="125">
        <v>4495</v>
      </c>
      <c r="H57" s="126">
        <v>5158</v>
      </c>
    </row>
    <row r="58" spans="2:8" ht="45.75" customHeight="1" x14ac:dyDescent="0.15">
      <c r="B58" s="127"/>
      <c r="C58" s="1188" t="s">
        <v>564</v>
      </c>
      <c r="D58" s="1189"/>
      <c r="E58" s="1190"/>
      <c r="F58" s="128">
        <v>1728</v>
      </c>
      <c r="G58" s="128">
        <v>2810</v>
      </c>
      <c r="H58" s="129">
        <v>3587</v>
      </c>
    </row>
    <row r="59" spans="2:8" ht="45.75" customHeight="1" x14ac:dyDescent="0.15">
      <c r="B59" s="127"/>
      <c r="C59" s="1188" t="s">
        <v>565</v>
      </c>
      <c r="D59" s="1189"/>
      <c r="E59" s="1190"/>
      <c r="F59" s="128">
        <v>1056</v>
      </c>
      <c r="G59" s="128">
        <v>932</v>
      </c>
      <c r="H59" s="129">
        <v>815</v>
      </c>
    </row>
    <row r="60" spans="2:8" ht="45.75" customHeight="1" x14ac:dyDescent="0.15">
      <c r="B60" s="127"/>
      <c r="C60" s="1188" t="s">
        <v>566</v>
      </c>
      <c r="D60" s="1189"/>
      <c r="E60" s="1190"/>
      <c r="F60" s="128">
        <v>490</v>
      </c>
      <c r="G60" s="128">
        <v>490</v>
      </c>
      <c r="H60" s="129">
        <v>490</v>
      </c>
    </row>
    <row r="61" spans="2:8" ht="45.75" customHeight="1" x14ac:dyDescent="0.15">
      <c r="B61" s="127"/>
      <c r="C61" s="1188" t="s">
        <v>567</v>
      </c>
      <c r="D61" s="1189"/>
      <c r="E61" s="1190"/>
      <c r="F61" s="128">
        <v>113</v>
      </c>
      <c r="G61" s="128">
        <v>113</v>
      </c>
      <c r="H61" s="129">
        <v>113</v>
      </c>
    </row>
    <row r="62" spans="2:8" ht="45.75" customHeight="1" thickBot="1" x14ac:dyDescent="0.2">
      <c r="B62" s="130"/>
      <c r="C62" s="1191" t="s">
        <v>568</v>
      </c>
      <c r="D62" s="1192"/>
      <c r="E62" s="1193"/>
      <c r="F62" s="131">
        <v>95</v>
      </c>
      <c r="G62" s="131">
        <v>95</v>
      </c>
      <c r="H62" s="132">
        <v>95</v>
      </c>
    </row>
    <row r="63" spans="2:8" ht="52.5" customHeight="1" thickBot="1" x14ac:dyDescent="0.2">
      <c r="B63" s="133"/>
      <c r="C63" s="1194" t="s">
        <v>49</v>
      </c>
      <c r="D63" s="1194"/>
      <c r="E63" s="1195"/>
      <c r="F63" s="134">
        <v>4429</v>
      </c>
      <c r="G63" s="134">
        <v>5648</v>
      </c>
      <c r="H63" s="135">
        <v>6486</v>
      </c>
    </row>
    <row r="64" spans="2:8" x14ac:dyDescent="0.15"/>
  </sheetData>
  <sheetProtection algorithmName="SHA-512" hashValue="+IF0M+0BZ/FzBfoXMG1KZhJlX3MKtHsNYIJdS3B0GEved4tKRFU6Pai+kjZ3mWhhhDeVcyYEvcnYFREisM+f2w==" saltValue="dWocMguCjYHn9vEsiC4b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32596</v>
      </c>
      <c r="E3" s="154"/>
      <c r="F3" s="155">
        <v>94081</v>
      </c>
      <c r="G3" s="156"/>
      <c r="H3" s="157"/>
    </row>
    <row r="4" spans="1:8" x14ac:dyDescent="0.15">
      <c r="A4" s="158"/>
      <c r="B4" s="159"/>
      <c r="C4" s="160"/>
      <c r="D4" s="161">
        <v>20785</v>
      </c>
      <c r="E4" s="162"/>
      <c r="F4" s="163">
        <v>48949</v>
      </c>
      <c r="G4" s="164"/>
      <c r="H4" s="165"/>
    </row>
    <row r="5" spans="1:8" x14ac:dyDescent="0.15">
      <c r="A5" s="146" t="s">
        <v>522</v>
      </c>
      <c r="B5" s="151"/>
      <c r="C5" s="152"/>
      <c r="D5" s="153">
        <v>46902</v>
      </c>
      <c r="E5" s="154"/>
      <c r="F5" s="155">
        <v>92632</v>
      </c>
      <c r="G5" s="156"/>
      <c r="H5" s="157"/>
    </row>
    <row r="6" spans="1:8" x14ac:dyDescent="0.15">
      <c r="A6" s="158"/>
      <c r="B6" s="159"/>
      <c r="C6" s="160"/>
      <c r="D6" s="161">
        <v>21694</v>
      </c>
      <c r="E6" s="162"/>
      <c r="F6" s="163">
        <v>47978</v>
      </c>
      <c r="G6" s="164"/>
      <c r="H6" s="165"/>
    </row>
    <row r="7" spans="1:8" x14ac:dyDescent="0.15">
      <c r="A7" s="146" t="s">
        <v>523</v>
      </c>
      <c r="B7" s="151"/>
      <c r="C7" s="152"/>
      <c r="D7" s="153">
        <v>49780</v>
      </c>
      <c r="E7" s="154"/>
      <c r="F7" s="155">
        <v>96469</v>
      </c>
      <c r="G7" s="156"/>
      <c r="H7" s="157"/>
    </row>
    <row r="8" spans="1:8" x14ac:dyDescent="0.15">
      <c r="A8" s="158"/>
      <c r="B8" s="159"/>
      <c r="C8" s="160"/>
      <c r="D8" s="161">
        <v>29218</v>
      </c>
      <c r="E8" s="162"/>
      <c r="F8" s="163">
        <v>49775</v>
      </c>
      <c r="G8" s="164"/>
      <c r="H8" s="165"/>
    </row>
    <row r="9" spans="1:8" x14ac:dyDescent="0.15">
      <c r="A9" s="146" t="s">
        <v>524</v>
      </c>
      <c r="B9" s="151"/>
      <c r="C9" s="152"/>
      <c r="D9" s="153">
        <v>39248</v>
      </c>
      <c r="E9" s="154"/>
      <c r="F9" s="155">
        <v>85743</v>
      </c>
      <c r="G9" s="156"/>
      <c r="H9" s="157"/>
    </row>
    <row r="10" spans="1:8" x14ac:dyDescent="0.15">
      <c r="A10" s="158"/>
      <c r="B10" s="159"/>
      <c r="C10" s="160"/>
      <c r="D10" s="161">
        <v>20274</v>
      </c>
      <c r="E10" s="162"/>
      <c r="F10" s="163">
        <v>45231</v>
      </c>
      <c r="G10" s="164"/>
      <c r="H10" s="165"/>
    </row>
    <row r="11" spans="1:8" x14ac:dyDescent="0.15">
      <c r="A11" s="146" t="s">
        <v>525</v>
      </c>
      <c r="B11" s="151"/>
      <c r="C11" s="152"/>
      <c r="D11" s="153">
        <v>68298</v>
      </c>
      <c r="E11" s="154"/>
      <c r="F11" s="155">
        <v>92509</v>
      </c>
      <c r="G11" s="156"/>
      <c r="H11" s="157"/>
    </row>
    <row r="12" spans="1:8" x14ac:dyDescent="0.15">
      <c r="A12" s="158"/>
      <c r="B12" s="159"/>
      <c r="C12" s="166"/>
      <c r="D12" s="161">
        <v>33933</v>
      </c>
      <c r="E12" s="162"/>
      <c r="F12" s="163">
        <v>52274</v>
      </c>
      <c r="G12" s="164"/>
      <c r="H12" s="165"/>
    </row>
    <row r="13" spans="1:8" x14ac:dyDescent="0.15">
      <c r="A13" s="146"/>
      <c r="B13" s="151"/>
      <c r="C13" s="152"/>
      <c r="D13" s="153">
        <v>47365</v>
      </c>
      <c r="E13" s="154"/>
      <c r="F13" s="155">
        <v>92287</v>
      </c>
      <c r="G13" s="167"/>
      <c r="H13" s="157"/>
    </row>
    <row r="14" spans="1:8" x14ac:dyDescent="0.15">
      <c r="A14" s="158"/>
      <c r="B14" s="159"/>
      <c r="C14" s="160"/>
      <c r="D14" s="161">
        <v>25181</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4.0999999999999996</v>
      </c>
      <c r="C19" s="168">
        <f>ROUND(VALUE(SUBSTITUTE(実質収支比率等に係る経年分析!G$48,"▲","-")),2)</f>
        <v>5.94</v>
      </c>
      <c r="D19" s="168">
        <f>ROUND(VALUE(SUBSTITUTE(実質収支比率等に係る経年分析!H$48,"▲","-")),2)</f>
        <v>11.4</v>
      </c>
      <c r="E19" s="168">
        <f>ROUND(VALUE(SUBSTITUTE(実質収支比率等に係る経年分析!I$48,"▲","-")),2)</f>
        <v>8.9600000000000009</v>
      </c>
      <c r="F19" s="168">
        <f>ROUND(VALUE(SUBSTITUTE(実質収支比率等に係る経年分析!J$48,"▲","-")),2)</f>
        <v>7.81</v>
      </c>
    </row>
    <row r="20" spans="1:11" x14ac:dyDescent="0.15">
      <c r="A20" s="168" t="s">
        <v>53</v>
      </c>
      <c r="B20" s="168">
        <f>ROUND(VALUE(SUBSTITUTE(実質収支比率等に係る経年分析!F$47,"▲","-")),2)</f>
        <v>7.45</v>
      </c>
      <c r="C20" s="168">
        <f>ROUND(VALUE(SUBSTITUTE(実質収支比率等に係る経年分析!G$47,"▲","-")),2)</f>
        <v>7.27</v>
      </c>
      <c r="D20" s="168">
        <f>ROUND(VALUE(SUBSTITUTE(実質収支比率等に係る経年分析!H$47,"▲","-")),2)</f>
        <v>7.09</v>
      </c>
      <c r="E20" s="168">
        <f>ROUND(VALUE(SUBSTITUTE(実質収支比率等に係る経年分析!I$47,"▲","-")),2)</f>
        <v>9.7799999999999994</v>
      </c>
      <c r="F20" s="168">
        <f>ROUND(VALUE(SUBSTITUTE(実質収支比率等に係る経年分析!J$47,"▲","-")),2)</f>
        <v>11.46</v>
      </c>
    </row>
    <row r="21" spans="1:11" x14ac:dyDescent="0.15">
      <c r="A21" s="168" t="s">
        <v>54</v>
      </c>
      <c r="B21" s="168">
        <f>IF(ISNUMBER(VALUE(SUBSTITUTE(実質収支比率等に係る経年分析!F$49,"▲","-"))),ROUND(VALUE(SUBSTITUTE(実質収支比率等に係る経年分析!F$49,"▲","-")),2),NA())</f>
        <v>-0.85</v>
      </c>
      <c r="C21" s="168">
        <f>IF(ISNUMBER(VALUE(SUBSTITUTE(実質収支比率等に係る経年分析!G$49,"▲","-"))),ROUND(VALUE(SUBSTITUTE(実質収支比率等に係る経年分析!G$49,"▲","-")),2),NA())</f>
        <v>1.94</v>
      </c>
      <c r="D21" s="168">
        <f>IF(ISNUMBER(VALUE(SUBSTITUTE(実質収支比率等に係る経年分析!H$49,"▲","-"))),ROUND(VALUE(SUBSTITUTE(実質収支比率等に係る経年分析!H$49,"▲","-")),2),NA())</f>
        <v>5.61</v>
      </c>
      <c r="E21" s="168">
        <f>IF(ISNUMBER(VALUE(SUBSTITUTE(実質収支比率等に係る経年分析!I$49,"▲","-"))),ROUND(VALUE(SUBSTITUTE(実質収支比率等に係る経年分析!I$49,"▲","-")),2),NA())</f>
        <v>-0.3</v>
      </c>
      <c r="F21" s="168">
        <f>IF(ISNUMBER(VALUE(SUBSTITUTE(実質収支比率等に係る経年分析!J$49,"▲","-"))),ROUND(VALUE(SUBSTITUTE(実質収支比率等に係る経年分析!J$49,"▲","-")),2),NA())</f>
        <v>0.57999999999999996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0.04</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0.19</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0.59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0.71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0.28000000000000003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0.09</v>
      </c>
    </row>
    <row r="30" spans="1:11" x14ac:dyDescent="0.15">
      <c r="A30" s="169" t="str">
        <f>IF(連結実質赤字比率に係る赤字・黒字の構成分析!C$40="",NA(),連結実質赤字比率に係る赤字・黒字の構成分析!C$40)</f>
        <v>居宅介護予防支援事業特別会計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0.12</v>
      </c>
    </row>
    <row r="31" spans="1:11" x14ac:dyDescent="0.15">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1.55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1.1200000000000001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0.41</v>
      </c>
    </row>
    <row r="32" spans="1:11" x14ac:dyDescent="0.15">
      <c r="A32" s="169" t="str">
        <f>IF(連結実質赤字比率に係る赤字・黒字の構成分析!C$38="",NA(),連結実質赤字比率に係る赤字・黒字の構成分析!C$38)</f>
        <v>勝沼病院事業会計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0.65</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1.43</v>
      </c>
    </row>
    <row r="34" spans="1:16" x14ac:dyDescent="0.15">
      <c r="A34" s="169" t="str">
        <f>IF(連結実質赤字比率に係る赤字・黒字の構成分析!C$36="",NA(),連結実質赤字比率に係る赤字・黒字の構成分析!C$36)</f>
        <v>勝沼ぶどうの丘事業会計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1.97</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8.44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8.0299999999999994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6.67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5.93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8.9600000000000009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2209</v>
      </c>
      <c r="E42" s="170"/>
      <c r="F42" s="170"/>
      <c r="G42" s="170">
        <f>'実質公債費比率（分子）の構造'!L$52</f>
        <v>2300</v>
      </c>
      <c r="H42" s="170"/>
      <c r="I42" s="170"/>
      <c r="J42" s="170">
        <f>'実質公債費比率（分子）の構造'!M$52</f>
        <v>2260</v>
      </c>
      <c r="K42" s="170"/>
      <c r="L42" s="170"/>
      <c r="M42" s="170">
        <f>'実質公債費比率（分子）の構造'!N$52</f>
        <v>2186</v>
      </c>
      <c r="N42" s="170"/>
      <c r="O42" s="170"/>
      <c r="P42" s="170">
        <f>'実質公債費比率（分子）の構造'!O$52</f>
        <v>2112</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207</v>
      </c>
      <c r="C44" s="170"/>
      <c r="D44" s="170"/>
      <c r="E44" s="170">
        <f>'実質公債費比率（分子）の構造'!L$50</f>
        <v>105</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193</v>
      </c>
      <c r="C45" s="170"/>
      <c r="D45" s="170"/>
      <c r="E45" s="170">
        <f>'実質公債費比率（分子）の構造'!L$49</f>
        <v>245</v>
      </c>
      <c r="F45" s="170"/>
      <c r="G45" s="170"/>
      <c r="H45" s="170">
        <f>'実質公債費比率（分子）の構造'!M$49</f>
        <v>246</v>
      </c>
      <c r="I45" s="170"/>
      <c r="J45" s="170"/>
      <c r="K45" s="170">
        <f>'実質公債費比率（分子）の構造'!N$49</f>
        <v>206</v>
      </c>
      <c r="L45" s="170"/>
      <c r="M45" s="170"/>
      <c r="N45" s="170">
        <f>'実質公債費比率（分子）の構造'!O$49</f>
        <v>201</v>
      </c>
      <c r="O45" s="170"/>
      <c r="P45" s="170"/>
    </row>
    <row r="46" spans="1:16" x14ac:dyDescent="0.15">
      <c r="A46" s="170" t="s">
        <v>64</v>
      </c>
      <c r="B46" s="170">
        <f>'実質公債費比率（分子）の構造'!K$48</f>
        <v>798</v>
      </c>
      <c r="C46" s="170"/>
      <c r="D46" s="170"/>
      <c r="E46" s="170">
        <f>'実質公債費比率（分子）の構造'!L$48</f>
        <v>827</v>
      </c>
      <c r="F46" s="170"/>
      <c r="G46" s="170"/>
      <c r="H46" s="170">
        <f>'実質公債費比率（分子）の構造'!M$48</f>
        <v>768</v>
      </c>
      <c r="I46" s="170"/>
      <c r="J46" s="170"/>
      <c r="K46" s="170">
        <f>'実質公債費比率（分子）の構造'!N$48</f>
        <v>744</v>
      </c>
      <c r="L46" s="170"/>
      <c r="M46" s="170"/>
      <c r="N46" s="170">
        <f>'実質公債費比率（分子）の構造'!O$48</f>
        <v>677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2345</v>
      </c>
      <c r="C49" s="170"/>
      <c r="D49" s="170"/>
      <c r="E49" s="170">
        <f>'実質公債費比率（分子）の構造'!L$45</f>
        <v>2405</v>
      </c>
      <c r="F49" s="170"/>
      <c r="G49" s="170"/>
      <c r="H49" s="170">
        <f>'実質公債費比率（分子）の構造'!M$45</f>
        <v>2493</v>
      </c>
      <c r="I49" s="170"/>
      <c r="J49" s="170"/>
      <c r="K49" s="170">
        <f>'実質公債費比率（分子）の構造'!N$45</f>
        <v>2474</v>
      </c>
      <c r="L49" s="170"/>
      <c r="M49" s="170"/>
      <c r="N49" s="170">
        <f>'実質公債費比率（分子）の構造'!O$45</f>
        <v>2306</v>
      </c>
      <c r="O49" s="170"/>
      <c r="P49" s="170"/>
    </row>
    <row r="50" spans="1:16" x14ac:dyDescent="0.15">
      <c r="A50" s="170" t="s">
        <v>67</v>
      </c>
      <c r="B50" s="170" t="e">
        <f>NA()</f>
        <v>#N/A</v>
      </c>
      <c r="C50" s="170">
        <f>IF(ISNUMBER('実質公債費比率（分子）の構造'!K$53),'実質公債費比率（分子）の構造'!K$53,NA())</f>
        <v>1334</v>
      </c>
      <c r="D50" s="170" t="e">
        <f>NA()</f>
        <v>#N/A</v>
      </c>
      <c r="E50" s="170" t="e">
        <f>NA()</f>
        <v>#N/A</v>
      </c>
      <c r="F50" s="170">
        <f>IF(ISNUMBER('実質公債費比率（分子）の構造'!L$53),'実質公債費比率（分子）の構造'!L$53,NA())</f>
        <v>1282</v>
      </c>
      <c r="G50" s="170" t="e">
        <f>NA()</f>
        <v>#N/A</v>
      </c>
      <c r="H50" s="170" t="e">
        <f>NA()</f>
        <v>#N/A</v>
      </c>
      <c r="I50" s="170">
        <f>IF(ISNUMBER('実質公債費比率（分子）の構造'!M$53),'実質公債費比率（分子）の構造'!M$53,NA())</f>
        <v>1247</v>
      </c>
      <c r="J50" s="170" t="e">
        <f>NA()</f>
        <v>#N/A</v>
      </c>
      <c r="K50" s="170" t="e">
        <f>NA()</f>
        <v>#N/A</v>
      </c>
      <c r="L50" s="170">
        <f>IF(ISNUMBER('実質公債費比率（分子）の構造'!N$53),'実質公債費比率（分子）の構造'!N$53,NA())</f>
        <v>1238</v>
      </c>
      <c r="M50" s="170" t="e">
        <f>NA()</f>
        <v>#N/A</v>
      </c>
      <c r="N50" s="170" t="e">
        <f>NA()</f>
        <v>#N/A</v>
      </c>
      <c r="O50" s="170">
        <f>IF(ISNUMBER('実質公債費比率（分子）の構造'!O$53),'実質公債費比率（分子）の構造'!O$53,NA())</f>
        <v>1072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21395</v>
      </c>
      <c r="E56" s="169"/>
      <c r="F56" s="169"/>
      <c r="G56" s="169">
        <f>'将来負担比率（分子）の構造'!J$52</f>
        <v>20042</v>
      </c>
      <c r="H56" s="169"/>
      <c r="I56" s="169"/>
      <c r="J56" s="169">
        <f>'将来負担比率（分子）の構造'!K$52</f>
        <v>18783</v>
      </c>
      <c r="K56" s="169"/>
      <c r="L56" s="169"/>
      <c r="M56" s="169">
        <f>'将来負担比率（分子）の構造'!L$52</f>
        <v>17301</v>
      </c>
      <c r="N56" s="169"/>
      <c r="O56" s="169"/>
      <c r="P56" s="169">
        <f>'将来負担比率（分子）の構造'!M$52</f>
        <v>15831</v>
      </c>
    </row>
    <row r="57" spans="1:16" x14ac:dyDescent="0.15">
      <c r="A57" s="169" t="s">
        <v>42</v>
      </c>
      <c r="B57" s="169"/>
      <c r="C57" s="169"/>
      <c r="D57" s="169">
        <f>'将来負担比率（分子）の構造'!I$51</f>
        <v>89</v>
      </c>
      <c r="E57" s="169"/>
      <c r="F57" s="169"/>
      <c r="G57" s="169">
        <f>'将来負担比率（分子）の構造'!J$51</f>
        <v>483</v>
      </c>
      <c r="H57" s="169"/>
      <c r="I57" s="169"/>
      <c r="J57" s="169">
        <f>'将来負担比率（分子）の構造'!K$51</f>
        <v>809</v>
      </c>
      <c r="K57" s="169"/>
      <c r="L57" s="169"/>
      <c r="M57" s="169">
        <f>'将来負担比率（分子）の構造'!L$51</f>
        <v>1086</v>
      </c>
      <c r="N57" s="169"/>
      <c r="O57" s="169"/>
      <c r="P57" s="169">
        <f>'将来負担比率（分子）の構造'!M$51</f>
        <v>989</v>
      </c>
    </row>
    <row r="58" spans="1:16" x14ac:dyDescent="0.15">
      <c r="A58" s="169" t="s">
        <v>41</v>
      </c>
      <c r="B58" s="169"/>
      <c r="C58" s="169"/>
      <c r="D58" s="169">
        <f>'将来負担比率（分子）の構造'!I$50</f>
        <v>3032</v>
      </c>
      <c r="E58" s="169"/>
      <c r="F58" s="169"/>
      <c r="G58" s="169">
        <f>'将来負担比率（分子）の構造'!J$50</f>
        <v>3396</v>
      </c>
      <c r="H58" s="169"/>
      <c r="I58" s="169"/>
      <c r="J58" s="169">
        <f>'将来負担比率（分子）の構造'!K$50</f>
        <v>4472</v>
      </c>
      <c r="K58" s="169"/>
      <c r="L58" s="169"/>
      <c r="M58" s="169">
        <f>'将来負担比率（分子）の構造'!L$50</f>
        <v>5979</v>
      </c>
      <c r="N58" s="169"/>
      <c r="O58" s="169"/>
      <c r="P58" s="169">
        <f>'将来負担比率（分子）の構造'!M$50</f>
        <v>6996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0</v>
      </c>
      <c r="C61" s="169"/>
      <c r="D61" s="169"/>
      <c r="E61" s="169">
        <f>'将来負担比率（分子）の構造'!J$46</f>
        <v>0</v>
      </c>
      <c r="F61" s="169"/>
      <c r="G61" s="169"/>
      <c r="H61" s="169">
        <f>'将来負担比率（分子）の構造'!K$46</f>
        <v>0</v>
      </c>
      <c r="I61" s="169"/>
      <c r="J61" s="169"/>
      <c r="K61" s="169">
        <f>'将来負担比率（分子）の構造'!L$46</f>
        <v>0</v>
      </c>
      <c r="L61" s="169"/>
      <c r="M61" s="169"/>
      <c r="N61" s="169">
        <f>'将来負担比率（分子）の構造'!M$46</f>
        <v>0</v>
      </c>
      <c r="O61" s="169"/>
      <c r="P61" s="169"/>
    </row>
    <row r="62" spans="1:16" x14ac:dyDescent="0.15">
      <c r="A62" s="169" t="s">
        <v>35</v>
      </c>
      <c r="B62" s="169">
        <f>'将来負担比率（分子）の構造'!I$45</f>
        <v>2754</v>
      </c>
      <c r="C62" s="169"/>
      <c r="D62" s="169"/>
      <c r="E62" s="169">
        <f>'将来負担比率（分子）の構造'!J$45</f>
        <v>2652</v>
      </c>
      <c r="F62" s="169"/>
      <c r="G62" s="169"/>
      <c r="H62" s="169">
        <f>'将来負担比率（分子）の構造'!K$45</f>
        <v>2592</v>
      </c>
      <c r="I62" s="169"/>
      <c r="J62" s="169"/>
      <c r="K62" s="169">
        <f>'将来負担比率（分子）の構造'!L$45</f>
        <v>2433</v>
      </c>
      <c r="L62" s="169"/>
      <c r="M62" s="169"/>
      <c r="N62" s="169">
        <f>'将来負担比率（分子）の構造'!M$45</f>
        <v>2441</v>
      </c>
      <c r="O62" s="169"/>
      <c r="P62" s="169"/>
    </row>
    <row r="63" spans="1:16" x14ac:dyDescent="0.15">
      <c r="A63" s="169" t="s">
        <v>34</v>
      </c>
      <c r="B63" s="169">
        <f>'将来負担比率（分子）の構造'!I$44</f>
        <v>2030</v>
      </c>
      <c r="C63" s="169"/>
      <c r="D63" s="169"/>
      <c r="E63" s="169">
        <f>'将来負担比率（分子）の構造'!J$44</f>
        <v>1859</v>
      </c>
      <c r="F63" s="169"/>
      <c r="G63" s="169"/>
      <c r="H63" s="169">
        <f>'将来負担比率（分子）の構造'!K$44</f>
        <v>1692</v>
      </c>
      <c r="I63" s="169"/>
      <c r="J63" s="169"/>
      <c r="K63" s="169">
        <f>'将来負担比率（分子）の構造'!L$44</f>
        <v>1508</v>
      </c>
      <c r="L63" s="169"/>
      <c r="M63" s="169"/>
      <c r="N63" s="169">
        <f>'将来負担比率（分子）の構造'!M$44</f>
        <v>1324</v>
      </c>
      <c r="O63" s="169"/>
      <c r="P63" s="169"/>
    </row>
    <row r="64" spans="1:16" x14ac:dyDescent="0.15">
      <c r="A64" s="169" t="s">
        <v>33</v>
      </c>
      <c r="B64" s="169">
        <f>'将来負担比率（分子）の構造'!I$43</f>
        <v>8895</v>
      </c>
      <c r="C64" s="169"/>
      <c r="D64" s="169"/>
      <c r="E64" s="169">
        <f>'将来負担比率（分子）の構造'!J$43</f>
        <v>7666</v>
      </c>
      <c r="F64" s="169"/>
      <c r="G64" s="169"/>
      <c r="H64" s="169">
        <f>'将来負担比率（分子）の構造'!K$43</f>
        <v>7075</v>
      </c>
      <c r="I64" s="169"/>
      <c r="J64" s="169"/>
      <c r="K64" s="169">
        <f>'将来負担比率（分子）の構造'!L$43</f>
        <v>6605</v>
      </c>
      <c r="L64" s="169"/>
      <c r="M64" s="169"/>
      <c r="N64" s="169">
        <f>'将来負担比率（分子）の構造'!M$43</f>
        <v>6277</v>
      </c>
      <c r="O64" s="169"/>
      <c r="P64" s="169"/>
    </row>
    <row r="65" spans="1:16" x14ac:dyDescent="0.15">
      <c r="A65" s="169" t="s">
        <v>32</v>
      </c>
      <c r="B65" s="169">
        <f>'将来負担比率（分子）の構造'!I$42</f>
        <v>256</v>
      </c>
      <c r="C65" s="169"/>
      <c r="D65" s="169"/>
      <c r="E65" s="169">
        <f>'将来負担比率（分子）の構造'!J$42</f>
        <v>51</v>
      </c>
      <c r="F65" s="169"/>
      <c r="G65" s="169"/>
      <c r="H65" s="169">
        <f>'将来負担比率（分子）の構造'!K$42</f>
        <v>48</v>
      </c>
      <c r="I65" s="169"/>
      <c r="J65" s="169"/>
      <c r="K65" s="169">
        <f>'将来負担比率（分子）の構造'!L$42</f>
        <v>198</v>
      </c>
      <c r="L65" s="169"/>
      <c r="M65" s="169"/>
      <c r="N65" s="169">
        <f>'将来負担比率（分子）の構造'!M$42</f>
        <v>193</v>
      </c>
      <c r="O65" s="169"/>
      <c r="P65" s="169"/>
    </row>
    <row r="66" spans="1:16" x14ac:dyDescent="0.15">
      <c r="A66" s="169" t="s">
        <v>31</v>
      </c>
      <c r="B66" s="169">
        <f>'将来負担比率（分子）の構造'!I$41</f>
        <v>22134</v>
      </c>
      <c r="C66" s="169"/>
      <c r="D66" s="169"/>
      <c r="E66" s="169">
        <f>'将来負担比率（分子）の構造'!J$41</f>
        <v>20958</v>
      </c>
      <c r="F66" s="169"/>
      <c r="G66" s="169"/>
      <c r="H66" s="169">
        <f>'将来負担比率（分子）の構造'!K$41</f>
        <v>20284</v>
      </c>
      <c r="I66" s="169"/>
      <c r="J66" s="169"/>
      <c r="K66" s="169">
        <f>'将来負担比率（分子）の構造'!L$41</f>
        <v>18683</v>
      </c>
      <c r="L66" s="169"/>
      <c r="M66" s="169"/>
      <c r="N66" s="169">
        <f>'将来負担比率（分子）の構造'!M$41</f>
        <v>17521</v>
      </c>
      <c r="O66" s="169"/>
      <c r="P66" s="169"/>
    </row>
    <row r="67" spans="1:16" x14ac:dyDescent="0.15">
      <c r="A67" s="169" t="s">
        <v>71</v>
      </c>
      <c r="B67" s="169" t="e">
        <f>NA()</f>
        <v>#N/A</v>
      </c>
      <c r="C67" s="169">
        <f>IF(ISNUMBER('将来負担比率（分子）の構造'!I$53), IF('将来負担比率（分子）の構造'!I$53 &lt; 0, 0, '将来負担比率（分子）の構造'!I$53), NA())</f>
        <v>11553</v>
      </c>
      <c r="D67" s="169" t="e">
        <f>NA()</f>
        <v>#N/A</v>
      </c>
      <c r="E67" s="169" t="e">
        <f>NA()</f>
        <v>#N/A</v>
      </c>
      <c r="F67" s="169">
        <f>IF(ISNUMBER('将来負担比率（分子）の構造'!J$53), IF('将来負担比率（分子）の構造'!J$53 &lt; 0, 0, '将来負担比率（分子）の構造'!J$53), NA())</f>
        <v>9264</v>
      </c>
      <c r="G67" s="169" t="e">
        <f>NA()</f>
        <v>#N/A</v>
      </c>
      <c r="H67" s="169" t="e">
        <f>NA()</f>
        <v>#N/A</v>
      </c>
      <c r="I67" s="169">
        <f>IF(ISNUMBER('将来負担比率（分子）の構造'!K$53), IF('将来負担比率（分子）の構造'!K$53 &lt; 0, 0, '将来負担比率（分子）の構造'!K$53), NA())</f>
        <v>7626</v>
      </c>
      <c r="J67" s="169" t="e">
        <f>NA()</f>
        <v>#N/A</v>
      </c>
      <c r="K67" s="169" t="e">
        <f>NA()</f>
        <v>#N/A</v>
      </c>
      <c r="L67" s="169">
        <f>IF(ISNUMBER('将来負担比率（分子）の構造'!L$53), IF('将来負担比率（分子）の構造'!L$53 &lt; 0, 0, '将来負担比率（分子）の構造'!L$53), NA())</f>
        <v>5063</v>
      </c>
      <c r="M67" s="169" t="e">
        <f>NA()</f>
        <v>#N/A</v>
      </c>
      <c r="N67" s="169" t="e">
        <f>NA()</f>
        <v>#N/A</v>
      </c>
      <c r="O67" s="169">
        <f>IF(ISNUMBER('将来負担比率（分子）の構造'!M$53), IF('将来負担比率（分子）の構造'!M$53 &lt; 0, 0, '将来負担比率（分子）の構造'!M$53), NA())</f>
        <v>3940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748</v>
      </c>
      <c r="C72" s="173">
        <f>基金残高に係る経年分析!G55</f>
        <v>1002</v>
      </c>
      <c r="D72" s="173">
        <f>基金残高に係る経年分析!H55</f>
        <v>1178</v>
      </c>
    </row>
    <row r="73" spans="1:16" x14ac:dyDescent="0.15">
      <c r="A73" s="172" t="s">
        <v>74</v>
      </c>
      <c r="B73" s="173">
        <f>基金残高に係る経年分析!F56</f>
        <v>151</v>
      </c>
      <c r="C73" s="173">
        <f>基金残高に係る経年分析!G56</f>
        <v>151</v>
      </c>
      <c r="D73" s="173">
        <f>基金残高に係る経年分析!H56</f>
        <v>151</v>
      </c>
    </row>
    <row r="74" spans="1:16" x14ac:dyDescent="0.15">
      <c r="A74" s="172" t="s">
        <v>75</v>
      </c>
      <c r="B74" s="173">
        <f>基金残高に係る経年分析!F57</f>
        <v>3529</v>
      </c>
      <c r="C74" s="173">
        <f>基金残高に係る経年分析!G57</f>
        <v>4495</v>
      </c>
      <c r="D74" s="173">
        <f>基金残高に係る経年分析!H57</f>
        <v>5158</v>
      </c>
    </row>
  </sheetData>
  <sheetProtection algorithmName="SHA-512" hashValue="+Scr08/erazpFKtOFPOoOQzfpgTGUxC0JyFkK5F9DbcPVhzI8L7Hwi3mGdIb0+lF20v9T4jhFbSVIgqUtc6s7A==" saltValue="L6FggW/ZCu/FYGkAXw2I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手塚雅也</cp:lastModifiedBy>
  <cp:lastPrinted>2025-03-10T06:52:25Z</cp:lastPrinted>
  <dcterms:created xsi:type="dcterms:W3CDTF">2025-02-19T02:22:36Z</dcterms:created>
  <dcterms:modified xsi:type="dcterms:W3CDTF">2025-03-19T00:00:28Z</dcterms:modified>
  <cp:category/>
</cp:coreProperties>
</file>